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" sheetId="1" r:id="rId1"/>
    <sheet name="2" sheetId="2" r:id="rId2"/>
    <sheet name="3" sheetId="3" r:id="rId3"/>
    <sheet name="Всего" sheetId="4" r:id="rId4"/>
  </sheets>
  <calcPr calcId="124519"/>
</workbook>
</file>

<file path=xl/calcChain.xml><?xml version="1.0" encoding="utf-8"?>
<calcChain xmlns="http://schemas.openxmlformats.org/spreadsheetml/2006/main">
  <c r="C5" i="2"/>
  <c r="C11"/>
  <c r="C12"/>
  <c r="Q9" i="3" l="1"/>
  <c r="P9"/>
  <c r="Q6"/>
  <c r="Q11" s="1"/>
  <c r="Q7" i="4" s="1"/>
  <c r="P6" i="3"/>
  <c r="O9"/>
  <c r="N9"/>
  <c r="O6"/>
  <c r="O11" s="1"/>
  <c r="O7" i="4" s="1"/>
  <c r="N6" i="3"/>
  <c r="M9"/>
  <c r="L9"/>
  <c r="M6"/>
  <c r="M11" s="1"/>
  <c r="M7" i="4" s="1"/>
  <c r="L6" i="3"/>
  <c r="K9"/>
  <c r="J9"/>
  <c r="K6"/>
  <c r="K11" s="1"/>
  <c r="K7" i="4" s="1"/>
  <c r="J6" i="3"/>
  <c r="Q15" i="2"/>
  <c r="P15"/>
  <c r="Q8"/>
  <c r="P8"/>
  <c r="Q5"/>
  <c r="O15"/>
  <c r="N15"/>
  <c r="O8"/>
  <c r="N8"/>
  <c r="O5"/>
  <c r="M15"/>
  <c r="L15"/>
  <c r="M8"/>
  <c r="L8"/>
  <c r="M5"/>
  <c r="M26" s="1"/>
  <c r="K15"/>
  <c r="J15"/>
  <c r="K8"/>
  <c r="J8"/>
  <c r="J26" s="1"/>
  <c r="K5"/>
  <c r="Q13" i="1"/>
  <c r="P13"/>
  <c r="P20" s="1"/>
  <c r="P5" i="4" s="1"/>
  <c r="Q5" i="1"/>
  <c r="Q20" s="1"/>
  <c r="Q5" i="4" s="1"/>
  <c r="O13" i="1"/>
  <c r="N13"/>
  <c r="N20" s="1"/>
  <c r="N5" i="4" s="1"/>
  <c r="O5" i="1"/>
  <c r="O20" s="1"/>
  <c r="O5" i="4" s="1"/>
  <c r="L20" i="1"/>
  <c r="L5" i="4" s="1"/>
  <c r="M13" i="1"/>
  <c r="L13"/>
  <c r="M5"/>
  <c r="M20" s="1"/>
  <c r="M5" i="4" s="1"/>
  <c r="K13" i="1"/>
  <c r="J13"/>
  <c r="J20" s="1"/>
  <c r="J5" i="4" s="1"/>
  <c r="K5" i="1"/>
  <c r="K20" s="1"/>
  <c r="K5" i="4" s="1"/>
  <c r="E11" i="3"/>
  <c r="E7" i="4" s="1"/>
  <c r="I11" i="3"/>
  <c r="I7" i="4" s="1"/>
  <c r="D9" i="3"/>
  <c r="E9"/>
  <c r="F9"/>
  <c r="G9"/>
  <c r="H9"/>
  <c r="I9"/>
  <c r="C9"/>
  <c r="C6"/>
  <c r="C11" s="1"/>
  <c r="C7" i="4" s="1"/>
  <c r="I6" i="3"/>
  <c r="H6"/>
  <c r="H11" s="1"/>
  <c r="H7" i="4" s="1"/>
  <c r="G6" i="3"/>
  <c r="G11" s="1"/>
  <c r="G7" i="4" s="1"/>
  <c r="F6" i="3"/>
  <c r="F11" s="1"/>
  <c r="F7" i="4" s="1"/>
  <c r="E6" i="3"/>
  <c r="D6"/>
  <c r="D11" s="1"/>
  <c r="D7" i="4" s="1"/>
  <c r="F6"/>
  <c r="F15" i="2"/>
  <c r="G15"/>
  <c r="H15"/>
  <c r="I15"/>
  <c r="D15"/>
  <c r="E15"/>
  <c r="C15"/>
  <c r="F8"/>
  <c r="F26" s="1"/>
  <c r="H8"/>
  <c r="I8"/>
  <c r="G8"/>
  <c r="E8"/>
  <c r="D8"/>
  <c r="C8"/>
  <c r="I5"/>
  <c r="I26" s="1"/>
  <c r="G5"/>
  <c r="E5"/>
  <c r="D5"/>
  <c r="D13" i="1"/>
  <c r="E13"/>
  <c r="F13"/>
  <c r="G13"/>
  <c r="H13"/>
  <c r="I13"/>
  <c r="C13"/>
  <c r="C5"/>
  <c r="I5"/>
  <c r="G5"/>
  <c r="D5"/>
  <c r="E5"/>
  <c r="H20"/>
  <c r="H5" i="4" s="1"/>
  <c r="F20" i="1"/>
  <c r="F5" i="4" s="1"/>
  <c r="L26" i="2" l="1"/>
  <c r="L6" i="4" s="1"/>
  <c r="L8" s="1"/>
  <c r="H6"/>
  <c r="E26" i="2"/>
  <c r="E6" i="4" s="1"/>
  <c r="H26" i="2"/>
  <c r="K26"/>
  <c r="K6" i="4" s="1"/>
  <c r="K8" s="1"/>
  <c r="D26" i="2"/>
  <c r="D6" i="4" s="1"/>
  <c r="N26" i="2"/>
  <c r="N6" i="4" s="1"/>
  <c r="Q26" i="2"/>
  <c r="G26"/>
  <c r="G6" i="4" s="1"/>
  <c r="G8" s="1"/>
  <c r="P26" i="2"/>
  <c r="P6" i="4" s="1"/>
  <c r="P8" s="1"/>
  <c r="C26" i="2"/>
  <c r="C6" i="4" s="1"/>
  <c r="O26" i="2"/>
  <c r="O6" i="4" s="1"/>
  <c r="O8" s="1"/>
  <c r="J6"/>
  <c r="M6"/>
  <c r="M8" s="1"/>
  <c r="B7"/>
  <c r="H8"/>
  <c r="F8"/>
  <c r="D20" i="1"/>
  <c r="D5" i="4" s="1"/>
  <c r="Q6"/>
  <c r="Q8" s="1"/>
  <c r="J11" i="3"/>
  <c r="J7" i="4" s="1"/>
  <c r="L11" i="3"/>
  <c r="L7" i="4" s="1"/>
  <c r="N11" i="3"/>
  <c r="N7" i="4" s="1"/>
  <c r="P11" i="3"/>
  <c r="P7" i="4" s="1"/>
  <c r="J8"/>
  <c r="G20" i="1"/>
  <c r="G5" i="4" s="1"/>
  <c r="I20" i="1"/>
  <c r="I5" i="4" s="1"/>
  <c r="I6"/>
  <c r="E20" i="1"/>
  <c r="E5" i="4" s="1"/>
  <c r="C20" i="1"/>
  <c r="C5" i="4" s="1"/>
  <c r="B5" l="1"/>
  <c r="N8"/>
  <c r="B6"/>
  <c r="R6"/>
  <c r="C8"/>
  <c r="R5"/>
  <c r="E8"/>
  <c r="R7"/>
  <c r="I8"/>
  <c r="D8"/>
  <c r="B8" l="1"/>
  <c r="R8"/>
</calcChain>
</file>

<file path=xl/sharedStrings.xml><?xml version="1.0" encoding="utf-8"?>
<sst xmlns="http://schemas.openxmlformats.org/spreadsheetml/2006/main" count="201" uniqueCount="93">
  <si>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</si>
  <si>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</si>
  <si>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</si>
  <si>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</si>
  <si>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</si>
  <si>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</si>
  <si>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</si>
  <si>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</si>
  <si>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</si>
  <si>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</si>
  <si>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</si>
  <si>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</si>
  <si>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</si>
  <si>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</si>
  <si>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</si>
  <si>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</si>
  <si>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</si>
  <si>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</si>
  <si>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</si>
  <si>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</si>
  <si>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</si>
  <si>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</si>
  <si>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</si>
  <si>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</si>
  <si>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</si>
  <si>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</si>
  <si>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</si>
  <si>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</si>
  <si>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</si>
  <si>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</si>
  <si>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</si>
  <si>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</si>
  <si>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</si>
  <si>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</si>
  <si>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</si>
  <si>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</si>
  <si>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</si>
  <si>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</si>
  <si>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</si>
  <si>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</si>
  <si>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</si>
  <si>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</si>
  <si>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</si>
  <si>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</si>
  <si>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МБ 0068, ОБ 7025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</si>
  <si>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</si>
  <si>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</si>
  <si>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</si>
  <si>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</si>
  <si>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</si>
  <si>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</si>
  <si>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</si>
  <si>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</si>
  <si>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</si>
  <si>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</si>
  <si>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</si>
  <si>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</si>
  <si>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</si>
  <si>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</si>
  <si>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</si>
  <si>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</si>
  <si>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</si>
  <si>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</si>
  <si>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5.1. Устройство уличного освещения (рамках реализации № 95-ОЗ от 14.12.2012г.)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</si>
  <si>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</si>
  <si>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</si>
  <si>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</si>
  <si>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</si>
  <si>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</si>
  <si>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</si>
  <si>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</si>
  <si>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</si>
  <si>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</si>
  <si>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</si>
  <si>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 на 2014-2016 годы"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</si>
  <si>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</si>
  <si>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</si>
  <si>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</si>
  <si>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</si>
  <si>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</si>
  <si>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</si>
  <si>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</si>
  <si>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</si>
  <si>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</si>
  <si>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 xml:space="preserve">Перечень мероприятий Подпрограммы 1
«Дорожное хозяйство  Большеврудского сельского поселения»
</t>
  </si>
  <si>
    <t xml:space="preserve">Перечень мероприятий Подпрограммы 2
«Жилищно-коммунальное хозяйство  Большеврудского сельского поселения»
</t>
  </si>
  <si>
    <t xml:space="preserve">Перечень мероприятий Подпрограммы 3
«Устойчивое развитие территории  Большеврудского сельского поселения»
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</si>
  <si>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</si>
  <si>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</si>
  <si>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</si>
  <si>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</si>
  <si>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</si>
  <si>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Всего по муниципальной программе                                                                                                        "Устойчивое развитие МО Большеврудское сельское поселение                                                            Волосовского муниципального района                                                                                 Ленинградской области"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</si>
</sst>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164" fontId="2" fillId="0" borderId="1" xfId="1" applyNumberFormat="1" applyFont="1" applyBorder="1" applyAlignment="1">
      <alignment horizontal="right" vertical="top" wrapText="1"/>
    </xf>
    <xf numFmtId="49" fontId="4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3" fillId="0" borderId="1" xfId="1" applyNumberFormat="1" applyFont="1" applyFill="1" applyBorder="1" applyAlignment="1">
      <alignment horizontal="righ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3" fillId="0" borderId="2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6" fillId="0" borderId="0" xfId="0" applyFont="1"/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6" fillId="0" borderId="1" xfId="0" applyFont="1" applyBorder="1"/>
    <xf numFmtId="164" fontId="6" fillId="0" borderId="1" xfId="0" applyNumberFormat="1" applyFont="1" applyBorder="1"/>
    <xf numFmtId="164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0"/>
  <sheetViews>
    <sheetView tabSelected="1" workbookViewId="0">
      <selection activeCell="E5" sqref="E5"/>
    </sheetView>
  </sheetViews>
  <sheetFormatPr defaultRowHeight="15"/>
  <cols>
    <col min="1" max="1" width="3.85546875" style="1" customWidth="1"/>
    <col min="2" max="2" width="38.5703125" style="1" customWidth="1"/>
    <col min="3" max="3" width="10" style="14" customWidth="1"/>
    <col min="4" max="4" width="7.28515625" style="14" customWidth="1"/>
    <col min="5" max="5" width="10" style="14" customWidth="1"/>
    <col min="6" max="6" width="10" style="1" customWidth="1"/>
    <col min="7" max="7" width="7.140625" style="1" customWidth="1"/>
    <col min="8" max="8" width="10" style="1" customWidth="1"/>
    <col min="9" max="9" width="7.140625" style="1" customWidth="1"/>
    <col min="10" max="10" width="10" style="9" customWidth="1"/>
    <col min="11" max="11" width="7.140625" style="1" customWidth="1"/>
    <col min="12" max="12" width="10" style="1" customWidth="1"/>
    <col min="13" max="13" width="7.140625" style="1" customWidth="1"/>
    <col min="14" max="14" width="10" style="1" customWidth="1"/>
    <col min="15" max="15" width="7.140625" style="1" customWidth="1"/>
    <col min="16" max="16" width="10" style="1" customWidth="1"/>
    <col min="17" max="17" width="7.140625" style="1" customWidth="1"/>
    <col min="18" max="18" width="9.140625" style="9"/>
    <col min="19" max="16384" width="9.140625" style="1"/>
  </cols>
  <sheetData>
    <row r="1" spans="1:18" ht="82.5" customHeight="1">
      <c r="A1" s="38" t="s">
        <v>84</v>
      </c>
      <c r="B1" s="39"/>
      <c r="C1" s="39"/>
      <c r="D1" s="39"/>
      <c r="E1" s="39"/>
      <c r="F1" s="39"/>
      <c r="G1" s="39"/>
      <c r="H1" s="39"/>
      <c r="I1" s="39"/>
    </row>
    <row r="2" spans="1:18" ht="15.75" customHeight="1">
      <c r="A2" s="33" t="s">
        <v>22</v>
      </c>
      <c r="B2" s="41" t="s">
        <v>21</v>
      </c>
      <c r="C2" s="34" t="s">
        <v>0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1:18" ht="15.75">
      <c r="A3" s="33"/>
      <c r="B3" s="41"/>
      <c r="C3" s="40" t="s">
        <v>17</v>
      </c>
      <c r="D3" s="40"/>
      <c r="E3" s="40"/>
      <c r="F3" s="33" t="s">
        <v>16</v>
      </c>
      <c r="G3" s="33"/>
      <c r="H3" s="33" t="s">
        <v>18</v>
      </c>
      <c r="I3" s="33"/>
      <c r="J3" s="33" t="s">
        <v>80</v>
      </c>
      <c r="K3" s="33"/>
      <c r="L3" s="33" t="s">
        <v>81</v>
      </c>
      <c r="M3" s="33"/>
      <c r="N3" s="33" t="s">
        <v>82</v>
      </c>
      <c r="O3" s="33"/>
      <c r="P3" s="33" t="s">
        <v>83</v>
      </c>
      <c r="Q3" s="33"/>
    </row>
    <row r="4" spans="1:18" ht="15.75">
      <c r="A4" s="33"/>
      <c r="B4" s="41"/>
      <c r="C4" s="11" t="s">
        <v>19</v>
      </c>
      <c r="D4" s="11" t="s">
        <v>23</v>
      </c>
      <c r="E4" s="11" t="s">
        <v>20</v>
      </c>
      <c r="F4" s="2" t="s">
        <v>19</v>
      </c>
      <c r="G4" s="2" t="s">
        <v>20</v>
      </c>
      <c r="H4" s="2" t="s">
        <v>19</v>
      </c>
      <c r="I4" s="2" t="s">
        <v>20</v>
      </c>
      <c r="J4" s="10" t="s">
        <v>19</v>
      </c>
      <c r="K4" s="10" t="s">
        <v>20</v>
      </c>
      <c r="L4" s="10" t="s">
        <v>19</v>
      </c>
      <c r="M4" s="10" t="s">
        <v>20</v>
      </c>
      <c r="N4" s="10" t="s">
        <v>19</v>
      </c>
      <c r="O4" s="10" t="s">
        <v>20</v>
      </c>
      <c r="P4" s="10" t="s">
        <v>19</v>
      </c>
      <c r="Q4" s="10" t="s">
        <v>20</v>
      </c>
    </row>
    <row r="5" spans="1:18" ht="113.25" customHeight="1">
      <c r="A5" s="37" t="s">
        <v>1</v>
      </c>
      <c r="B5" s="5" t="s">
        <v>2</v>
      </c>
      <c r="C5" s="12">
        <f>SUM(C6:C12)</f>
        <v>871.09999999999991</v>
      </c>
      <c r="D5" s="12">
        <f>SUM(D6:D12)</f>
        <v>0</v>
      </c>
      <c r="E5" s="12">
        <f>SUM(E6:E12)</f>
        <v>2223.1</v>
      </c>
      <c r="F5" s="7">
        <v>1081</v>
      </c>
      <c r="G5" s="7">
        <f>SUM(G6:G12)</f>
        <v>0</v>
      </c>
      <c r="H5" s="7">
        <v>1196</v>
      </c>
      <c r="I5" s="7">
        <f>SUM(I6:I12)</f>
        <v>0</v>
      </c>
      <c r="J5" s="7">
        <v>1200</v>
      </c>
      <c r="K5" s="7">
        <f>SUM(K6:K12)</f>
        <v>0</v>
      </c>
      <c r="L5" s="7">
        <v>1200</v>
      </c>
      <c r="M5" s="7">
        <f>SUM(M6:M12)</f>
        <v>0</v>
      </c>
      <c r="N5" s="7">
        <v>1200</v>
      </c>
      <c r="O5" s="7">
        <f>SUM(O6:O12)</f>
        <v>0</v>
      </c>
      <c r="P5" s="7">
        <v>1200</v>
      </c>
      <c r="Q5" s="7">
        <f>SUM(Q6:Q12)</f>
        <v>0</v>
      </c>
      <c r="R5" s="9" t="s">
        <v>25</v>
      </c>
    </row>
    <row r="6" spans="1:18" ht="49.5" customHeight="1">
      <c r="A6" s="37"/>
      <c r="B6" s="6" t="s">
        <v>3</v>
      </c>
      <c r="C6" s="13">
        <v>40.4</v>
      </c>
      <c r="D6" s="13">
        <v>0</v>
      </c>
      <c r="E6" s="13">
        <v>284.60000000000002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</row>
    <row r="7" spans="1:18" ht="48.75" customHeight="1">
      <c r="A7" s="37"/>
      <c r="B7" s="6" t="s">
        <v>4</v>
      </c>
      <c r="C7" s="13">
        <v>17.7</v>
      </c>
      <c r="D7" s="13">
        <v>0</v>
      </c>
      <c r="E7" s="13">
        <v>124.9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9" t="s">
        <v>88</v>
      </c>
    </row>
    <row r="8" spans="1:18" ht="48.75" customHeight="1">
      <c r="A8" s="37"/>
      <c r="B8" s="6" t="s">
        <v>5</v>
      </c>
      <c r="C8" s="13">
        <v>61.7</v>
      </c>
      <c r="D8" s="13">
        <v>0</v>
      </c>
      <c r="E8" s="13">
        <v>435.25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</row>
    <row r="9" spans="1:18" ht="48.75" customHeight="1">
      <c r="A9" s="37"/>
      <c r="B9" s="6" t="s">
        <v>6</v>
      </c>
      <c r="C9" s="13">
        <v>126.9</v>
      </c>
      <c r="D9" s="13">
        <v>0</v>
      </c>
      <c r="E9" s="13">
        <v>894.35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</row>
    <row r="10" spans="1:18" ht="52.5" customHeight="1">
      <c r="A10" s="37"/>
      <c r="B10" s="6" t="s">
        <v>7</v>
      </c>
      <c r="C10" s="13">
        <v>16.5</v>
      </c>
      <c r="D10" s="13">
        <v>0</v>
      </c>
      <c r="E10" s="13">
        <v>258.3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9" t="s">
        <v>89</v>
      </c>
    </row>
    <row r="11" spans="1:18" ht="48.75" customHeight="1">
      <c r="A11" s="37"/>
      <c r="B11" s="6" t="s">
        <v>24</v>
      </c>
      <c r="C11" s="13">
        <v>124.6</v>
      </c>
      <c r="D11" s="13">
        <v>0</v>
      </c>
      <c r="E11" s="13">
        <v>225.7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</row>
    <row r="12" spans="1:18" ht="33" customHeight="1">
      <c r="A12" s="4"/>
      <c r="B12" s="6" t="s">
        <v>29</v>
      </c>
      <c r="C12" s="13">
        <v>483.3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</row>
    <row r="13" spans="1:18" ht="111" customHeight="1">
      <c r="A13" s="37" t="s">
        <v>8</v>
      </c>
      <c r="B13" s="5" t="s">
        <v>9</v>
      </c>
      <c r="C13" s="12">
        <f>SUM(C14:C17)</f>
        <v>1270.5999999999999</v>
      </c>
      <c r="D13" s="12">
        <f t="shared" ref="D13:I13" si="0">SUM(D14:D17)</f>
        <v>45.2</v>
      </c>
      <c r="E13" s="12">
        <f t="shared" si="0"/>
        <v>0</v>
      </c>
      <c r="F13" s="7">
        <f t="shared" si="0"/>
        <v>860</v>
      </c>
      <c r="G13" s="7">
        <f t="shared" si="0"/>
        <v>0</v>
      </c>
      <c r="H13" s="7">
        <f t="shared" si="0"/>
        <v>1000</v>
      </c>
      <c r="I13" s="7">
        <f t="shared" si="0"/>
        <v>0</v>
      </c>
      <c r="J13" s="7">
        <f t="shared" ref="J13:Q13" si="1">SUM(J14:J17)</f>
        <v>1000</v>
      </c>
      <c r="K13" s="7">
        <f t="shared" si="1"/>
        <v>0</v>
      </c>
      <c r="L13" s="7">
        <f t="shared" si="1"/>
        <v>1000</v>
      </c>
      <c r="M13" s="7">
        <f t="shared" si="1"/>
        <v>0</v>
      </c>
      <c r="N13" s="7">
        <f t="shared" si="1"/>
        <v>1000</v>
      </c>
      <c r="O13" s="7">
        <f t="shared" si="1"/>
        <v>0</v>
      </c>
      <c r="P13" s="7">
        <f t="shared" si="1"/>
        <v>1000</v>
      </c>
      <c r="Q13" s="7">
        <f t="shared" si="1"/>
        <v>0</v>
      </c>
      <c r="R13" s="9" t="s">
        <v>28</v>
      </c>
    </row>
    <row r="14" spans="1:18" ht="18" customHeight="1">
      <c r="A14" s="37"/>
      <c r="B14" s="6" t="s">
        <v>10</v>
      </c>
      <c r="C14" s="13">
        <v>300</v>
      </c>
      <c r="D14" s="13">
        <v>45.2</v>
      </c>
      <c r="E14" s="13">
        <v>0</v>
      </c>
      <c r="F14" s="8">
        <v>800</v>
      </c>
      <c r="G14" s="13">
        <v>0</v>
      </c>
      <c r="H14" s="8">
        <v>940</v>
      </c>
      <c r="I14" s="13">
        <v>0</v>
      </c>
      <c r="J14" s="8">
        <v>940</v>
      </c>
      <c r="K14" s="13">
        <v>0</v>
      </c>
      <c r="L14" s="8">
        <v>940</v>
      </c>
      <c r="M14" s="13">
        <v>0</v>
      </c>
      <c r="N14" s="8">
        <v>940</v>
      </c>
      <c r="O14" s="13">
        <v>0</v>
      </c>
      <c r="P14" s="8">
        <v>940</v>
      </c>
      <c r="Q14" s="13">
        <v>0</v>
      </c>
    </row>
    <row r="15" spans="1:18" ht="49.5" customHeight="1">
      <c r="A15" s="37"/>
      <c r="B15" s="3" t="s">
        <v>30</v>
      </c>
      <c r="C15" s="13">
        <v>100</v>
      </c>
      <c r="D15" s="13">
        <v>0</v>
      </c>
      <c r="E15" s="13">
        <v>0</v>
      </c>
      <c r="F15" s="8">
        <v>20</v>
      </c>
      <c r="G15" s="13">
        <v>0</v>
      </c>
      <c r="H15" s="8">
        <v>20</v>
      </c>
      <c r="I15" s="13">
        <v>0</v>
      </c>
      <c r="J15" s="8">
        <v>20</v>
      </c>
      <c r="K15" s="13">
        <v>0</v>
      </c>
      <c r="L15" s="8">
        <v>20</v>
      </c>
      <c r="M15" s="13">
        <v>0</v>
      </c>
      <c r="N15" s="8">
        <v>20</v>
      </c>
      <c r="O15" s="13">
        <v>0</v>
      </c>
      <c r="P15" s="8">
        <v>20</v>
      </c>
      <c r="Q15" s="13">
        <v>0</v>
      </c>
    </row>
    <row r="16" spans="1:18" ht="50.25" customHeight="1">
      <c r="A16" s="37"/>
      <c r="B16" s="3" t="s">
        <v>31</v>
      </c>
      <c r="C16" s="13">
        <v>687.6</v>
      </c>
      <c r="D16" s="13">
        <v>0</v>
      </c>
      <c r="E16" s="13">
        <v>0</v>
      </c>
      <c r="F16" s="8">
        <v>20</v>
      </c>
      <c r="G16" s="13">
        <v>0</v>
      </c>
      <c r="H16" s="8">
        <v>20</v>
      </c>
      <c r="I16" s="13">
        <v>0</v>
      </c>
      <c r="J16" s="8">
        <v>20</v>
      </c>
      <c r="K16" s="13">
        <v>0</v>
      </c>
      <c r="L16" s="8">
        <v>20</v>
      </c>
      <c r="M16" s="13">
        <v>0</v>
      </c>
      <c r="N16" s="8">
        <v>20</v>
      </c>
      <c r="O16" s="13">
        <v>0</v>
      </c>
      <c r="P16" s="8">
        <v>20</v>
      </c>
      <c r="Q16" s="13">
        <v>0</v>
      </c>
    </row>
    <row r="17" spans="1:18" ht="63.75" customHeight="1">
      <c r="A17" s="37"/>
      <c r="B17" s="3" t="s">
        <v>32</v>
      </c>
      <c r="C17" s="13">
        <v>183</v>
      </c>
      <c r="D17" s="13">
        <v>0</v>
      </c>
      <c r="E17" s="13">
        <v>0</v>
      </c>
      <c r="F17" s="8">
        <v>20</v>
      </c>
      <c r="G17" s="13">
        <v>0</v>
      </c>
      <c r="H17" s="8">
        <v>20</v>
      </c>
      <c r="I17" s="13">
        <v>0</v>
      </c>
      <c r="J17" s="8">
        <v>20</v>
      </c>
      <c r="K17" s="13">
        <v>0</v>
      </c>
      <c r="L17" s="8">
        <v>20</v>
      </c>
      <c r="M17" s="13">
        <v>0</v>
      </c>
      <c r="N17" s="8">
        <v>20</v>
      </c>
      <c r="O17" s="13">
        <v>0</v>
      </c>
      <c r="P17" s="8">
        <v>20</v>
      </c>
      <c r="Q17" s="13">
        <v>0</v>
      </c>
    </row>
    <row r="18" spans="1:18" ht="127.5" customHeight="1">
      <c r="A18" s="4" t="s">
        <v>11</v>
      </c>
      <c r="B18" s="5" t="s">
        <v>12</v>
      </c>
      <c r="C18" s="12">
        <v>0</v>
      </c>
      <c r="D18" s="12">
        <v>0</v>
      </c>
      <c r="E18" s="12">
        <v>0</v>
      </c>
      <c r="F18" s="7">
        <v>250</v>
      </c>
      <c r="G18" s="7">
        <v>0</v>
      </c>
      <c r="H18" s="7">
        <v>250</v>
      </c>
      <c r="I18" s="7">
        <v>0</v>
      </c>
      <c r="J18" s="7">
        <v>250</v>
      </c>
      <c r="K18" s="7">
        <v>0</v>
      </c>
      <c r="L18" s="7">
        <v>250</v>
      </c>
      <c r="M18" s="7">
        <v>0</v>
      </c>
      <c r="N18" s="7">
        <v>250</v>
      </c>
      <c r="O18" s="7">
        <v>0</v>
      </c>
      <c r="P18" s="7">
        <v>250</v>
      </c>
      <c r="Q18" s="7">
        <v>0</v>
      </c>
      <c r="R18" s="9" t="s">
        <v>26</v>
      </c>
    </row>
    <row r="19" spans="1:18" ht="80.25" customHeight="1">
      <c r="A19" s="4" t="s">
        <v>13</v>
      </c>
      <c r="B19" s="5" t="s">
        <v>14</v>
      </c>
      <c r="C19" s="12">
        <v>0</v>
      </c>
      <c r="D19" s="12">
        <v>0</v>
      </c>
      <c r="E19" s="12">
        <v>0</v>
      </c>
      <c r="F19" s="7">
        <v>350</v>
      </c>
      <c r="G19" s="7">
        <v>0</v>
      </c>
      <c r="H19" s="7">
        <v>350</v>
      </c>
      <c r="I19" s="7">
        <v>0</v>
      </c>
      <c r="J19" s="7">
        <v>350</v>
      </c>
      <c r="K19" s="7">
        <v>0</v>
      </c>
      <c r="L19" s="7">
        <v>350</v>
      </c>
      <c r="M19" s="7">
        <v>0</v>
      </c>
      <c r="N19" s="7">
        <v>350</v>
      </c>
      <c r="O19" s="7">
        <v>0</v>
      </c>
      <c r="P19" s="7">
        <v>350</v>
      </c>
      <c r="Q19" s="7">
        <v>0</v>
      </c>
      <c r="R19" s="9" t="s">
        <v>27</v>
      </c>
    </row>
    <row r="20" spans="1:18" ht="15.75">
      <c r="A20" s="4"/>
      <c r="B20" s="5" t="s">
        <v>15</v>
      </c>
      <c r="C20" s="12">
        <f t="shared" ref="C20:I20" si="2">C5+C13+C18+C19</f>
        <v>2141.6999999999998</v>
      </c>
      <c r="D20" s="12">
        <f t="shared" si="2"/>
        <v>45.2</v>
      </c>
      <c r="E20" s="12">
        <f t="shared" si="2"/>
        <v>2223.1</v>
      </c>
      <c r="F20" s="7">
        <f t="shared" si="2"/>
        <v>2541</v>
      </c>
      <c r="G20" s="7">
        <f t="shared" si="2"/>
        <v>0</v>
      </c>
      <c r="H20" s="7">
        <f t="shared" si="2"/>
        <v>2796</v>
      </c>
      <c r="I20" s="7">
        <f t="shared" si="2"/>
        <v>0</v>
      </c>
      <c r="J20" s="7">
        <f t="shared" ref="J20:Q20" si="3">J5+J13+J18+J19</f>
        <v>2800</v>
      </c>
      <c r="K20" s="7">
        <f t="shared" si="3"/>
        <v>0</v>
      </c>
      <c r="L20" s="7">
        <f t="shared" si="3"/>
        <v>2800</v>
      </c>
      <c r="M20" s="7">
        <f t="shared" si="3"/>
        <v>0</v>
      </c>
      <c r="N20" s="7">
        <f t="shared" si="3"/>
        <v>2800</v>
      </c>
      <c r="O20" s="7">
        <f t="shared" si="3"/>
        <v>0</v>
      </c>
      <c r="P20" s="7">
        <f t="shared" si="3"/>
        <v>2800</v>
      </c>
      <c r="Q20" s="7">
        <f t="shared" si="3"/>
        <v>0</v>
      </c>
    </row>
  </sheetData>
  <mergeCells count="13">
    <mergeCell ref="A13:A17"/>
    <mergeCell ref="A5:A11"/>
    <mergeCell ref="A1:I1"/>
    <mergeCell ref="H3:I3"/>
    <mergeCell ref="F3:G3"/>
    <mergeCell ref="C3:E3"/>
    <mergeCell ref="B2:B4"/>
    <mergeCell ref="A2:A4"/>
    <mergeCell ref="J3:K3"/>
    <mergeCell ref="L3:M3"/>
    <mergeCell ref="N3:O3"/>
    <mergeCell ref="P3:Q3"/>
    <mergeCell ref="C2:Q2"/>
  </mergeCells>
  <pageMargins left="0.39370078740157483" right="0.23622047244094491" top="0.39" bottom="0.39" header="0.53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"/>
  <sheetViews>
    <sheetView workbookViewId="0">
      <selection activeCell="B2" sqref="B2:B4"/>
    </sheetView>
  </sheetViews>
  <sheetFormatPr defaultRowHeight="15"/>
  <cols>
    <col min="1" max="1" width="3.85546875" style="14" customWidth="1"/>
    <col min="2" max="2" width="38.5703125" style="14" customWidth="1"/>
    <col min="3" max="3" width="10" style="14" customWidth="1"/>
    <col min="4" max="4" width="7.85546875" style="14" customWidth="1"/>
    <col min="5" max="5" width="11" style="14" customWidth="1"/>
    <col min="6" max="6" width="10" style="14" customWidth="1"/>
    <col min="7" max="7" width="7.85546875" style="14" customWidth="1"/>
    <col min="8" max="8" width="10" style="14" customWidth="1"/>
    <col min="9" max="9" width="7.85546875" style="14" customWidth="1"/>
    <col min="10" max="10" width="10.28515625" style="27" customWidth="1"/>
    <col min="11" max="11" width="7.85546875" style="28" customWidth="1"/>
    <col min="12" max="12" width="10" style="14" customWidth="1"/>
    <col min="13" max="13" width="7.85546875" style="14" customWidth="1"/>
    <col min="14" max="14" width="10" style="14" customWidth="1"/>
    <col min="15" max="15" width="7.85546875" style="14" customWidth="1"/>
    <col min="16" max="16" width="10" style="14" customWidth="1"/>
    <col min="17" max="17" width="7.85546875" style="14" customWidth="1"/>
    <col min="18" max="18" width="6.140625" style="27" customWidth="1"/>
    <col min="19" max="19" width="9.140625" style="28"/>
    <col min="20" max="16384" width="9.140625" style="14"/>
  </cols>
  <sheetData>
    <row r="1" spans="1:19" ht="82.5" customHeight="1">
      <c r="A1" s="49" t="s">
        <v>85</v>
      </c>
      <c r="B1" s="50"/>
      <c r="C1" s="50"/>
      <c r="D1" s="50"/>
      <c r="E1" s="50"/>
      <c r="F1" s="50"/>
      <c r="G1" s="50"/>
      <c r="H1" s="50"/>
      <c r="I1" s="50"/>
    </row>
    <row r="2" spans="1:19" ht="15.75" customHeight="1">
      <c r="A2" s="40" t="s">
        <v>22</v>
      </c>
      <c r="B2" s="51" t="s">
        <v>21</v>
      </c>
      <c r="C2" s="42" t="s">
        <v>0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4"/>
    </row>
    <row r="3" spans="1:19" ht="15.75">
      <c r="A3" s="40"/>
      <c r="B3" s="51"/>
      <c r="C3" s="40" t="s">
        <v>17</v>
      </c>
      <c r="D3" s="40"/>
      <c r="E3" s="40"/>
      <c r="F3" s="40" t="s">
        <v>16</v>
      </c>
      <c r="G3" s="40"/>
      <c r="H3" s="40" t="s">
        <v>18</v>
      </c>
      <c r="I3" s="40"/>
      <c r="J3" s="40" t="s">
        <v>80</v>
      </c>
      <c r="K3" s="40"/>
      <c r="L3" s="40" t="s">
        <v>81</v>
      </c>
      <c r="M3" s="40"/>
      <c r="N3" s="40" t="s">
        <v>82</v>
      </c>
      <c r="O3" s="40"/>
      <c r="P3" s="40" t="s">
        <v>83</v>
      </c>
      <c r="Q3" s="40"/>
    </row>
    <row r="4" spans="1:19" ht="15.75">
      <c r="A4" s="40"/>
      <c r="B4" s="51"/>
      <c r="C4" s="26" t="s">
        <v>19</v>
      </c>
      <c r="D4" s="26" t="s">
        <v>23</v>
      </c>
      <c r="E4" s="26" t="s">
        <v>20</v>
      </c>
      <c r="F4" s="26" t="s">
        <v>19</v>
      </c>
      <c r="G4" s="26" t="s">
        <v>20</v>
      </c>
      <c r="H4" s="26" t="s">
        <v>19</v>
      </c>
      <c r="I4" s="26" t="s">
        <v>20</v>
      </c>
      <c r="J4" s="26" t="s">
        <v>19</v>
      </c>
      <c r="K4" s="26" t="s">
        <v>20</v>
      </c>
      <c r="L4" s="26" t="s">
        <v>19</v>
      </c>
      <c r="M4" s="26" t="s">
        <v>20</v>
      </c>
      <c r="N4" s="26" t="s">
        <v>19</v>
      </c>
      <c r="O4" s="26" t="s">
        <v>20</v>
      </c>
      <c r="P4" s="26" t="s">
        <v>19</v>
      </c>
      <c r="Q4" s="26" t="s">
        <v>20</v>
      </c>
    </row>
    <row r="5" spans="1:19" ht="144" customHeight="1">
      <c r="A5" s="45" t="s">
        <v>1</v>
      </c>
      <c r="B5" s="29" t="s">
        <v>33</v>
      </c>
      <c r="C5" s="12">
        <f>SUM(C6:C7)</f>
        <v>803.2</v>
      </c>
      <c r="D5" s="12">
        <f>SUM(D6:D6)</f>
        <v>0</v>
      </c>
      <c r="E5" s="12">
        <f>SUM(E6:E6)</f>
        <v>0</v>
      </c>
      <c r="F5" s="12">
        <v>200</v>
      </c>
      <c r="G5" s="12">
        <f>SUM(G6:G6)</f>
        <v>0</v>
      </c>
      <c r="H5" s="12">
        <v>100</v>
      </c>
      <c r="I5" s="12">
        <f>SUM(I6:I6)</f>
        <v>0</v>
      </c>
      <c r="J5" s="12">
        <v>100</v>
      </c>
      <c r="K5" s="12">
        <f>SUM(K6:K6)</f>
        <v>0</v>
      </c>
      <c r="L5" s="12">
        <v>100</v>
      </c>
      <c r="M5" s="12">
        <f>SUM(M6:M6)</f>
        <v>0</v>
      </c>
      <c r="N5" s="12">
        <v>100</v>
      </c>
      <c r="O5" s="12">
        <f>SUM(O6:O6)</f>
        <v>0</v>
      </c>
      <c r="P5" s="12">
        <v>100</v>
      </c>
      <c r="Q5" s="12">
        <f>SUM(Q6:Q6)</f>
        <v>0</v>
      </c>
      <c r="R5" s="27" t="s">
        <v>65</v>
      </c>
      <c r="S5" s="28">
        <v>351</v>
      </c>
    </row>
    <row r="6" spans="1:19" ht="17.25" customHeight="1">
      <c r="A6" s="45"/>
      <c r="B6" s="30" t="s">
        <v>34</v>
      </c>
      <c r="C6" s="13">
        <v>20.2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27" t="s">
        <v>41</v>
      </c>
    </row>
    <row r="7" spans="1:19" ht="48.75" customHeight="1">
      <c r="A7" s="31"/>
      <c r="B7" s="30" t="s">
        <v>64</v>
      </c>
      <c r="C7" s="13">
        <v>783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27" t="s">
        <v>41</v>
      </c>
    </row>
    <row r="8" spans="1:19" ht="113.25" customHeight="1">
      <c r="A8" s="45" t="s">
        <v>8</v>
      </c>
      <c r="B8" s="29" t="s">
        <v>35</v>
      </c>
      <c r="C8" s="12">
        <f t="shared" ref="C8:I8" si="0">SUM(C9:C10)</f>
        <v>135.1</v>
      </c>
      <c r="D8" s="12">
        <f t="shared" si="0"/>
        <v>0</v>
      </c>
      <c r="E8" s="12">
        <f t="shared" si="0"/>
        <v>0</v>
      </c>
      <c r="F8" s="12">
        <f t="shared" si="0"/>
        <v>435</v>
      </c>
      <c r="G8" s="12">
        <f t="shared" si="0"/>
        <v>0</v>
      </c>
      <c r="H8" s="12">
        <f t="shared" si="0"/>
        <v>360</v>
      </c>
      <c r="I8" s="12">
        <f t="shared" si="0"/>
        <v>0</v>
      </c>
      <c r="J8" s="12">
        <f t="shared" ref="J8" si="1">SUM(J9:J10)</f>
        <v>360</v>
      </c>
      <c r="K8" s="12">
        <f t="shared" ref="K8" si="2">SUM(K9:K10)</f>
        <v>0</v>
      </c>
      <c r="L8" s="12">
        <f t="shared" ref="L8" si="3">SUM(L9:L10)</f>
        <v>360</v>
      </c>
      <c r="M8" s="12">
        <f t="shared" ref="M8" si="4">SUM(M9:M10)</f>
        <v>0</v>
      </c>
      <c r="N8" s="12">
        <f t="shared" ref="N8" si="5">SUM(N9:N10)</f>
        <v>360</v>
      </c>
      <c r="O8" s="12">
        <f t="shared" ref="O8" si="6">SUM(O9:O10)</f>
        <v>0</v>
      </c>
      <c r="P8" s="12">
        <f t="shared" ref="P8" si="7">SUM(P9:P10)</f>
        <v>360</v>
      </c>
      <c r="Q8" s="12">
        <f t="shared" ref="Q8" si="8">SUM(Q9:Q10)</f>
        <v>0</v>
      </c>
      <c r="R8" s="27" t="s">
        <v>42</v>
      </c>
      <c r="S8" s="28">
        <v>352</v>
      </c>
    </row>
    <row r="9" spans="1:19" ht="33.75" customHeight="1">
      <c r="A9" s="45"/>
      <c r="B9" s="30" t="s">
        <v>36</v>
      </c>
      <c r="C9" s="13">
        <v>129.6</v>
      </c>
      <c r="D9" s="13">
        <v>0</v>
      </c>
      <c r="E9" s="13">
        <v>0</v>
      </c>
      <c r="F9" s="13">
        <v>415</v>
      </c>
      <c r="G9" s="13">
        <v>0</v>
      </c>
      <c r="H9" s="13">
        <v>340</v>
      </c>
      <c r="I9" s="13">
        <v>0</v>
      </c>
      <c r="J9" s="13">
        <v>340</v>
      </c>
      <c r="K9" s="13">
        <v>0</v>
      </c>
      <c r="L9" s="13">
        <v>340</v>
      </c>
      <c r="M9" s="13">
        <v>0</v>
      </c>
      <c r="N9" s="13">
        <v>340</v>
      </c>
      <c r="O9" s="13">
        <v>0</v>
      </c>
      <c r="P9" s="13">
        <v>340</v>
      </c>
      <c r="Q9" s="13">
        <v>0</v>
      </c>
    </row>
    <row r="10" spans="1:19" ht="18.75" customHeight="1">
      <c r="A10" s="45"/>
      <c r="B10" s="32" t="s">
        <v>37</v>
      </c>
      <c r="C10" s="13">
        <v>5.5</v>
      </c>
      <c r="D10" s="13">
        <v>0</v>
      </c>
      <c r="E10" s="13">
        <v>0</v>
      </c>
      <c r="F10" s="13">
        <v>20</v>
      </c>
      <c r="G10" s="13">
        <v>0</v>
      </c>
      <c r="H10" s="13">
        <v>20</v>
      </c>
      <c r="I10" s="13">
        <v>0</v>
      </c>
      <c r="J10" s="13">
        <v>20</v>
      </c>
      <c r="K10" s="13">
        <v>0</v>
      </c>
      <c r="L10" s="13">
        <v>20</v>
      </c>
      <c r="M10" s="13">
        <v>0</v>
      </c>
      <c r="N10" s="13">
        <v>20</v>
      </c>
      <c r="O10" s="13">
        <v>0</v>
      </c>
      <c r="P10" s="13">
        <v>20</v>
      </c>
      <c r="Q10" s="13">
        <v>0</v>
      </c>
    </row>
    <row r="11" spans="1:19" ht="111.75" customHeight="1">
      <c r="A11" s="46" t="s">
        <v>11</v>
      </c>
      <c r="B11" s="29" t="s">
        <v>38</v>
      </c>
      <c r="C11" s="12">
        <f>C12+C13</f>
        <v>3729.2000000000003</v>
      </c>
      <c r="D11" s="12">
        <v>0</v>
      </c>
      <c r="E11" s="12">
        <v>0</v>
      </c>
      <c r="F11" s="12">
        <v>100</v>
      </c>
      <c r="G11" s="12">
        <v>0</v>
      </c>
      <c r="H11" s="12">
        <v>100</v>
      </c>
      <c r="I11" s="12">
        <v>0</v>
      </c>
      <c r="J11" s="12">
        <v>100</v>
      </c>
      <c r="K11" s="12">
        <v>0</v>
      </c>
      <c r="L11" s="12">
        <v>100</v>
      </c>
      <c r="M11" s="12">
        <v>0</v>
      </c>
      <c r="N11" s="12">
        <v>100</v>
      </c>
      <c r="O11" s="12">
        <v>0</v>
      </c>
      <c r="P11" s="12">
        <v>100</v>
      </c>
      <c r="Q11" s="12">
        <v>0</v>
      </c>
      <c r="R11" s="27" t="s">
        <v>41</v>
      </c>
      <c r="S11" s="28">
        <v>353</v>
      </c>
    </row>
    <row r="12" spans="1:19" ht="18" customHeight="1">
      <c r="A12" s="47"/>
      <c r="B12" s="30" t="s">
        <v>39</v>
      </c>
      <c r="C12" s="13">
        <f>2842.3+504.1</f>
        <v>3346.4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</row>
    <row r="13" spans="1:19" ht="82.5" customHeight="1">
      <c r="A13" s="48"/>
      <c r="B13" s="30" t="s">
        <v>40</v>
      </c>
      <c r="C13" s="13">
        <v>382.8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</row>
    <row r="14" spans="1:19" ht="128.25" customHeight="1">
      <c r="A14" s="31" t="s">
        <v>13</v>
      </c>
      <c r="B14" s="29" t="s">
        <v>43</v>
      </c>
      <c r="C14" s="12">
        <v>750</v>
      </c>
      <c r="D14" s="12">
        <v>0</v>
      </c>
      <c r="E14" s="12">
        <v>15000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27" t="s">
        <v>41</v>
      </c>
      <c r="S14" s="28" t="s">
        <v>44</v>
      </c>
    </row>
    <row r="15" spans="1:19" ht="126.75" customHeight="1">
      <c r="A15" s="46" t="s">
        <v>45</v>
      </c>
      <c r="B15" s="29" t="s">
        <v>46</v>
      </c>
      <c r="C15" s="12">
        <f t="shared" ref="C15:I15" si="9">SUM(C16:C17)</f>
        <v>317.89999999999998</v>
      </c>
      <c r="D15" s="12">
        <f t="shared" si="9"/>
        <v>0</v>
      </c>
      <c r="E15" s="12">
        <f t="shared" si="9"/>
        <v>529.20000000000005</v>
      </c>
      <c r="F15" s="12">
        <f t="shared" si="9"/>
        <v>100</v>
      </c>
      <c r="G15" s="12">
        <f t="shared" si="9"/>
        <v>0</v>
      </c>
      <c r="H15" s="12">
        <f t="shared" si="9"/>
        <v>50</v>
      </c>
      <c r="I15" s="12">
        <f t="shared" si="9"/>
        <v>0</v>
      </c>
      <c r="J15" s="12">
        <f t="shared" ref="J15" si="10">SUM(J16:J17)</f>
        <v>50</v>
      </c>
      <c r="K15" s="12">
        <f t="shared" ref="K15" si="11">SUM(K16:K17)</f>
        <v>0</v>
      </c>
      <c r="L15" s="12">
        <f t="shared" ref="L15" si="12">SUM(L16:L17)</f>
        <v>50</v>
      </c>
      <c r="M15" s="12">
        <f t="shared" ref="M15" si="13">SUM(M16:M17)</f>
        <v>0</v>
      </c>
      <c r="N15" s="12">
        <f t="shared" ref="N15" si="14">SUM(N16:N17)</f>
        <v>50</v>
      </c>
      <c r="O15" s="12">
        <f t="shared" ref="O15" si="15">SUM(O16:O17)</f>
        <v>0</v>
      </c>
      <c r="P15" s="12">
        <f t="shared" ref="P15" si="16">SUM(P16:P17)</f>
        <v>50</v>
      </c>
      <c r="Q15" s="12">
        <f t="shared" ref="Q15" si="17">SUM(Q16:Q17)</f>
        <v>0</v>
      </c>
      <c r="R15" s="27" t="s">
        <v>55</v>
      </c>
      <c r="S15" s="28">
        <v>601</v>
      </c>
    </row>
    <row r="16" spans="1:19" ht="48.75" customHeight="1">
      <c r="A16" s="47"/>
      <c r="B16" s="30" t="s">
        <v>63</v>
      </c>
      <c r="C16" s="13">
        <v>56.9</v>
      </c>
      <c r="D16" s="13">
        <v>0</v>
      </c>
      <c r="E16" s="13">
        <v>529.20000000000005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</row>
    <row r="17" spans="1:19" ht="32.25" customHeight="1">
      <c r="A17" s="47"/>
      <c r="B17" s="30" t="s">
        <v>62</v>
      </c>
      <c r="C17" s="13">
        <v>261</v>
      </c>
      <c r="D17" s="13">
        <v>0</v>
      </c>
      <c r="E17" s="13">
        <v>0</v>
      </c>
      <c r="F17" s="13">
        <v>100</v>
      </c>
      <c r="G17" s="13">
        <v>0</v>
      </c>
      <c r="H17" s="13">
        <v>50</v>
      </c>
      <c r="I17" s="13">
        <v>0</v>
      </c>
      <c r="J17" s="13">
        <v>50</v>
      </c>
      <c r="K17" s="13">
        <v>0</v>
      </c>
      <c r="L17" s="13">
        <v>50</v>
      </c>
      <c r="M17" s="13">
        <v>0</v>
      </c>
      <c r="N17" s="13">
        <v>50</v>
      </c>
      <c r="O17" s="13">
        <v>0</v>
      </c>
      <c r="P17" s="13">
        <v>50</v>
      </c>
      <c r="Q17" s="13">
        <v>0</v>
      </c>
    </row>
    <row r="18" spans="1:19" ht="111.75" customHeight="1">
      <c r="A18" s="31" t="s">
        <v>47</v>
      </c>
      <c r="B18" s="29" t="s">
        <v>48</v>
      </c>
      <c r="C18" s="12">
        <v>384</v>
      </c>
      <c r="D18" s="12">
        <v>0</v>
      </c>
      <c r="E18" s="12">
        <v>0</v>
      </c>
      <c r="F18" s="12">
        <v>300</v>
      </c>
      <c r="G18" s="12">
        <v>0</v>
      </c>
      <c r="H18" s="12">
        <v>250</v>
      </c>
      <c r="I18" s="12">
        <v>0</v>
      </c>
      <c r="J18" s="12">
        <v>250</v>
      </c>
      <c r="K18" s="12">
        <v>0</v>
      </c>
      <c r="L18" s="12">
        <v>250</v>
      </c>
      <c r="M18" s="12">
        <v>0</v>
      </c>
      <c r="N18" s="12">
        <v>250</v>
      </c>
      <c r="O18" s="12">
        <v>0</v>
      </c>
      <c r="P18" s="12">
        <v>250</v>
      </c>
      <c r="Q18" s="12">
        <v>0</v>
      </c>
      <c r="R18" s="27" t="s">
        <v>55</v>
      </c>
      <c r="S18" s="28">
        <v>602</v>
      </c>
    </row>
    <row r="19" spans="1:19" ht="110.25" customHeight="1">
      <c r="A19" s="31" t="s">
        <v>49</v>
      </c>
      <c r="B19" s="29" t="s">
        <v>50</v>
      </c>
      <c r="C19" s="12">
        <v>112</v>
      </c>
      <c r="D19" s="12">
        <v>0</v>
      </c>
      <c r="E19" s="12">
        <v>0</v>
      </c>
      <c r="F19" s="12">
        <v>100</v>
      </c>
      <c r="G19" s="12">
        <v>0</v>
      </c>
      <c r="H19" s="12">
        <v>80</v>
      </c>
      <c r="I19" s="12">
        <v>0</v>
      </c>
      <c r="J19" s="12">
        <v>80</v>
      </c>
      <c r="K19" s="12">
        <v>0</v>
      </c>
      <c r="L19" s="12">
        <v>80</v>
      </c>
      <c r="M19" s="12">
        <v>0</v>
      </c>
      <c r="N19" s="12">
        <v>80</v>
      </c>
      <c r="O19" s="12">
        <v>0</v>
      </c>
      <c r="P19" s="12">
        <v>80</v>
      </c>
      <c r="Q19" s="12">
        <v>0</v>
      </c>
      <c r="R19" s="27" t="s">
        <v>55</v>
      </c>
      <c r="S19" s="28">
        <v>604</v>
      </c>
    </row>
    <row r="20" spans="1:19" ht="96" customHeight="1">
      <c r="A20" s="31" t="s">
        <v>51</v>
      </c>
      <c r="B20" s="29" t="s">
        <v>52</v>
      </c>
      <c r="C20" s="12">
        <v>401.4</v>
      </c>
      <c r="D20" s="12">
        <v>0</v>
      </c>
      <c r="E20" s="12">
        <v>0</v>
      </c>
      <c r="F20" s="12">
        <v>250</v>
      </c>
      <c r="G20" s="12">
        <v>0</v>
      </c>
      <c r="H20" s="12">
        <v>150</v>
      </c>
      <c r="I20" s="12">
        <v>0</v>
      </c>
      <c r="J20" s="12">
        <v>150</v>
      </c>
      <c r="K20" s="12">
        <v>0</v>
      </c>
      <c r="L20" s="12">
        <v>150</v>
      </c>
      <c r="M20" s="12">
        <v>0</v>
      </c>
      <c r="N20" s="12">
        <v>150</v>
      </c>
      <c r="O20" s="12">
        <v>0</v>
      </c>
      <c r="P20" s="12">
        <v>150</v>
      </c>
      <c r="Q20" s="12">
        <v>0</v>
      </c>
      <c r="R20" s="27" t="s">
        <v>55</v>
      </c>
      <c r="S20" s="28">
        <v>605</v>
      </c>
    </row>
    <row r="21" spans="1:19" ht="94.5" customHeight="1">
      <c r="A21" s="31" t="s">
        <v>53</v>
      </c>
      <c r="B21" s="29" t="s">
        <v>54</v>
      </c>
      <c r="C21" s="12">
        <v>0</v>
      </c>
      <c r="D21" s="12">
        <v>0</v>
      </c>
      <c r="E21" s="12">
        <v>0</v>
      </c>
      <c r="F21" s="12">
        <v>50</v>
      </c>
      <c r="G21" s="12">
        <v>0</v>
      </c>
      <c r="H21" s="12">
        <v>50</v>
      </c>
      <c r="I21" s="12">
        <v>0</v>
      </c>
      <c r="J21" s="12">
        <v>50</v>
      </c>
      <c r="K21" s="12">
        <v>0</v>
      </c>
      <c r="L21" s="12">
        <v>50</v>
      </c>
      <c r="M21" s="12">
        <v>0</v>
      </c>
      <c r="N21" s="12">
        <v>50</v>
      </c>
      <c r="O21" s="12">
        <v>0</v>
      </c>
      <c r="P21" s="12">
        <v>50</v>
      </c>
      <c r="Q21" s="12">
        <v>0</v>
      </c>
      <c r="R21" s="27" t="s">
        <v>55</v>
      </c>
      <c r="S21" s="28">
        <v>606</v>
      </c>
    </row>
    <row r="22" spans="1:19" ht="126.75" customHeight="1">
      <c r="A22" s="31" t="s">
        <v>56</v>
      </c>
      <c r="B22" s="29" t="s">
        <v>57</v>
      </c>
      <c r="C22" s="12">
        <v>50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27" t="s">
        <v>55</v>
      </c>
      <c r="S22" s="28">
        <v>603</v>
      </c>
    </row>
    <row r="23" spans="1:19" ht="95.25" customHeight="1">
      <c r="A23" s="31" t="s">
        <v>58</v>
      </c>
      <c r="B23" s="29" t="s">
        <v>59</v>
      </c>
      <c r="C23" s="12">
        <v>52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27" t="s">
        <v>41</v>
      </c>
      <c r="S23" s="28">
        <v>354</v>
      </c>
    </row>
    <row r="24" spans="1:19" ht="96" customHeight="1">
      <c r="A24" s="31" t="s">
        <v>60</v>
      </c>
      <c r="B24" s="29" t="s">
        <v>61</v>
      </c>
      <c r="C24" s="12">
        <v>630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27" t="s">
        <v>42</v>
      </c>
      <c r="S24" s="28">
        <v>9601</v>
      </c>
    </row>
    <row r="25" spans="1:19" ht="114" customHeight="1">
      <c r="A25" s="31" t="s">
        <v>90</v>
      </c>
      <c r="B25" s="29" t="s">
        <v>91</v>
      </c>
      <c r="C25" s="12">
        <v>225.5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6" spans="1:19" ht="15.75">
      <c r="A26" s="31"/>
      <c r="B26" s="29" t="s">
        <v>15</v>
      </c>
      <c r="C26" s="12">
        <f t="shared" ref="C26:Q26" si="18">C5+C8+C11+C14+C15+C18+C19+C20+C21+C22+C23+C24+C25</f>
        <v>7590.2999999999993</v>
      </c>
      <c r="D26" s="12">
        <f t="shared" si="18"/>
        <v>0</v>
      </c>
      <c r="E26" s="12">
        <f t="shared" si="18"/>
        <v>15529.2</v>
      </c>
      <c r="F26" s="12">
        <f t="shared" si="18"/>
        <v>1535</v>
      </c>
      <c r="G26" s="12">
        <f t="shared" si="18"/>
        <v>0</v>
      </c>
      <c r="H26" s="12">
        <f t="shared" si="18"/>
        <v>1140</v>
      </c>
      <c r="I26" s="12">
        <f t="shared" si="18"/>
        <v>0</v>
      </c>
      <c r="J26" s="12">
        <f t="shared" si="18"/>
        <v>1140</v>
      </c>
      <c r="K26" s="12">
        <f t="shared" si="18"/>
        <v>0</v>
      </c>
      <c r="L26" s="12">
        <f t="shared" si="18"/>
        <v>1140</v>
      </c>
      <c r="M26" s="12">
        <f t="shared" si="18"/>
        <v>0</v>
      </c>
      <c r="N26" s="12">
        <f t="shared" si="18"/>
        <v>1140</v>
      </c>
      <c r="O26" s="12">
        <f t="shared" si="18"/>
        <v>0</v>
      </c>
      <c r="P26" s="12">
        <f t="shared" si="18"/>
        <v>1140</v>
      </c>
      <c r="Q26" s="12">
        <f t="shared" si="18"/>
        <v>0</v>
      </c>
    </row>
  </sheetData>
  <mergeCells count="15">
    <mergeCell ref="A5:A6"/>
    <mergeCell ref="A8:A10"/>
    <mergeCell ref="A11:A13"/>
    <mergeCell ref="A15:A17"/>
    <mergeCell ref="A1:I1"/>
    <mergeCell ref="A2:A4"/>
    <mergeCell ref="B2:B4"/>
    <mergeCell ref="C3:E3"/>
    <mergeCell ref="F3:G3"/>
    <mergeCell ref="H3:I3"/>
    <mergeCell ref="J3:K3"/>
    <mergeCell ref="L3:M3"/>
    <mergeCell ref="N3:O3"/>
    <mergeCell ref="P3:Q3"/>
    <mergeCell ref="C2:Q2"/>
  </mergeCells>
  <pageMargins left="0.28999999999999998" right="0.16" top="0.38" bottom="0.39" header="0.19685039370078741" footer="0.15748031496062992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1"/>
  <sheetViews>
    <sheetView workbookViewId="0">
      <selection activeCell="I5" sqref="I5"/>
    </sheetView>
  </sheetViews>
  <sheetFormatPr defaultRowHeight="15"/>
  <cols>
    <col min="1" max="1" width="3.85546875" style="1" customWidth="1"/>
    <col min="2" max="2" width="38.5703125" style="1" customWidth="1"/>
    <col min="3" max="3" width="10" style="14" customWidth="1"/>
    <col min="4" max="4" width="7.85546875" style="14" customWidth="1"/>
    <col min="5" max="5" width="10" style="14" customWidth="1"/>
    <col min="6" max="6" width="10" style="1" customWidth="1"/>
    <col min="7" max="7" width="7.85546875" style="1" customWidth="1"/>
    <col min="8" max="8" width="10" style="1" customWidth="1"/>
    <col min="9" max="9" width="7.85546875" style="1" customWidth="1"/>
    <col min="10" max="10" width="10.28515625" style="16" customWidth="1"/>
    <col min="11" max="11" width="7.85546875" style="17" customWidth="1"/>
    <col min="12" max="12" width="9.140625" style="1"/>
    <col min="13" max="13" width="7.85546875" style="1" customWidth="1"/>
    <col min="14" max="14" width="9.140625" style="1"/>
    <col min="15" max="15" width="7.85546875" style="1" customWidth="1"/>
    <col min="16" max="16" width="9.140625" style="1"/>
    <col min="17" max="17" width="7.85546875" style="1" customWidth="1"/>
    <col min="18" max="18" width="10.28515625" style="16" customWidth="1"/>
    <col min="19" max="19" width="9.140625" style="17"/>
    <col min="20" max="16384" width="9.140625" style="1"/>
  </cols>
  <sheetData>
    <row r="1" spans="1:19" ht="82.5" customHeight="1">
      <c r="A1" s="38" t="s">
        <v>86</v>
      </c>
      <c r="B1" s="39"/>
      <c r="C1" s="39"/>
      <c r="D1" s="39"/>
      <c r="E1" s="39"/>
      <c r="F1" s="39"/>
      <c r="G1" s="39"/>
      <c r="H1" s="39"/>
      <c r="I1" s="39"/>
    </row>
    <row r="2" spans="1:19" ht="15.75" customHeight="1">
      <c r="A2" s="33" t="s">
        <v>22</v>
      </c>
      <c r="B2" s="41" t="s">
        <v>21</v>
      </c>
      <c r="C2" s="33" t="s">
        <v>0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9" ht="15.75">
      <c r="A3" s="33"/>
      <c r="B3" s="41"/>
      <c r="C3" s="40" t="s">
        <v>17</v>
      </c>
      <c r="D3" s="40"/>
      <c r="E3" s="40"/>
      <c r="F3" s="33" t="s">
        <v>16</v>
      </c>
      <c r="G3" s="33"/>
      <c r="H3" s="33" t="s">
        <v>18</v>
      </c>
      <c r="I3" s="33"/>
      <c r="J3" s="33" t="s">
        <v>80</v>
      </c>
      <c r="K3" s="33"/>
      <c r="L3" s="33" t="s">
        <v>81</v>
      </c>
      <c r="M3" s="33"/>
      <c r="N3" s="33" t="s">
        <v>82</v>
      </c>
      <c r="O3" s="33"/>
      <c r="P3" s="33" t="s">
        <v>83</v>
      </c>
      <c r="Q3" s="33"/>
    </row>
    <row r="4" spans="1:19" ht="15.75">
      <c r="A4" s="33"/>
      <c r="B4" s="41"/>
      <c r="C4" s="26" t="s">
        <v>19</v>
      </c>
      <c r="D4" s="11" t="s">
        <v>23</v>
      </c>
      <c r="E4" s="11" t="s">
        <v>20</v>
      </c>
      <c r="F4" s="2" t="s">
        <v>19</v>
      </c>
      <c r="G4" s="2" t="s">
        <v>20</v>
      </c>
      <c r="H4" s="2" t="s">
        <v>19</v>
      </c>
      <c r="I4" s="2" t="s">
        <v>20</v>
      </c>
      <c r="J4" s="10" t="s">
        <v>19</v>
      </c>
      <c r="K4" s="10" t="s">
        <v>20</v>
      </c>
      <c r="L4" s="10" t="s">
        <v>19</v>
      </c>
      <c r="M4" s="10" t="s">
        <v>20</v>
      </c>
      <c r="N4" s="10" t="s">
        <v>19</v>
      </c>
      <c r="O4" s="10" t="s">
        <v>20</v>
      </c>
      <c r="P4" s="10" t="s">
        <v>19</v>
      </c>
      <c r="Q4" s="10" t="s">
        <v>20</v>
      </c>
    </row>
    <row r="5" spans="1:19" ht="78.75" customHeight="1">
      <c r="A5" s="4" t="s">
        <v>1</v>
      </c>
      <c r="B5" s="5" t="s">
        <v>66</v>
      </c>
      <c r="C5" s="12">
        <v>0</v>
      </c>
      <c r="D5" s="12">
        <v>0</v>
      </c>
      <c r="E5" s="12">
        <v>0</v>
      </c>
      <c r="F5" s="7">
        <v>60</v>
      </c>
      <c r="G5" s="7">
        <v>0</v>
      </c>
      <c r="H5" s="7">
        <v>60</v>
      </c>
      <c r="I5" s="7">
        <v>0</v>
      </c>
      <c r="J5" s="7">
        <v>60</v>
      </c>
      <c r="K5" s="7">
        <v>0</v>
      </c>
      <c r="L5" s="7">
        <v>60</v>
      </c>
      <c r="M5" s="7">
        <v>0</v>
      </c>
      <c r="N5" s="7">
        <v>60</v>
      </c>
      <c r="O5" s="7">
        <v>0</v>
      </c>
      <c r="P5" s="7">
        <v>60</v>
      </c>
      <c r="Q5" s="7">
        <v>0</v>
      </c>
      <c r="R5" s="16" t="s">
        <v>42</v>
      </c>
      <c r="S5" s="17" t="s">
        <v>67</v>
      </c>
    </row>
    <row r="6" spans="1:19" ht="95.25" customHeight="1">
      <c r="A6" s="37" t="s">
        <v>8</v>
      </c>
      <c r="B6" s="5" t="s">
        <v>68</v>
      </c>
      <c r="C6" s="12">
        <f t="shared" ref="C6:I6" si="0">SUM(C7:C7)</f>
        <v>118.3772</v>
      </c>
      <c r="D6" s="12">
        <f t="shared" si="0"/>
        <v>0</v>
      </c>
      <c r="E6" s="12">
        <f t="shared" si="0"/>
        <v>0</v>
      </c>
      <c r="F6" s="7">
        <f t="shared" si="0"/>
        <v>0</v>
      </c>
      <c r="G6" s="7">
        <f t="shared" si="0"/>
        <v>0</v>
      </c>
      <c r="H6" s="7">
        <f t="shared" si="0"/>
        <v>0</v>
      </c>
      <c r="I6" s="7">
        <f t="shared" si="0"/>
        <v>0</v>
      </c>
      <c r="J6" s="7">
        <f t="shared" ref="J6" si="1">SUM(J7:J7)</f>
        <v>0</v>
      </c>
      <c r="K6" s="7">
        <f t="shared" ref="K6" si="2">SUM(K7:K7)</f>
        <v>0</v>
      </c>
      <c r="L6" s="7">
        <f t="shared" ref="L6" si="3">SUM(L7:L7)</f>
        <v>0</v>
      </c>
      <c r="M6" s="7">
        <f t="shared" ref="M6" si="4">SUM(M7:M7)</f>
        <v>0</v>
      </c>
      <c r="N6" s="7">
        <f t="shared" ref="N6" si="5">SUM(N7:N7)</f>
        <v>0</v>
      </c>
      <c r="O6" s="7">
        <f t="shared" ref="O6" si="6">SUM(O7:O7)</f>
        <v>0</v>
      </c>
      <c r="P6" s="7">
        <f t="shared" ref="P6" si="7">SUM(P7:P7)</f>
        <v>0</v>
      </c>
      <c r="Q6" s="7">
        <f t="shared" ref="Q6" si="8">SUM(Q7:Q7)</f>
        <v>0</v>
      </c>
      <c r="R6" s="16" t="s">
        <v>70</v>
      </c>
      <c r="S6" s="17" t="s">
        <v>71</v>
      </c>
    </row>
    <row r="7" spans="1:19" ht="97.5" customHeight="1">
      <c r="A7" s="37"/>
      <c r="B7" s="6" t="s">
        <v>69</v>
      </c>
      <c r="C7" s="13">
        <v>118.3772</v>
      </c>
      <c r="D7" s="13">
        <v>0</v>
      </c>
      <c r="E7" s="13">
        <v>0</v>
      </c>
      <c r="F7" s="8">
        <v>0</v>
      </c>
      <c r="G7" s="13">
        <v>0</v>
      </c>
      <c r="H7" s="8">
        <v>0</v>
      </c>
      <c r="I7" s="13">
        <v>0</v>
      </c>
      <c r="J7" s="8">
        <v>0</v>
      </c>
      <c r="K7" s="13">
        <v>0</v>
      </c>
      <c r="L7" s="8">
        <v>0</v>
      </c>
      <c r="M7" s="13">
        <v>0</v>
      </c>
      <c r="N7" s="8">
        <v>0</v>
      </c>
      <c r="O7" s="13">
        <v>0</v>
      </c>
      <c r="P7" s="8">
        <v>0</v>
      </c>
      <c r="Q7" s="13">
        <v>0</v>
      </c>
    </row>
    <row r="8" spans="1:19" ht="97.5" customHeight="1">
      <c r="A8" s="15" t="s">
        <v>11</v>
      </c>
      <c r="B8" s="5" t="s">
        <v>72</v>
      </c>
      <c r="C8" s="12">
        <v>100</v>
      </c>
      <c r="D8" s="12">
        <v>0</v>
      </c>
      <c r="E8" s="12">
        <v>0</v>
      </c>
      <c r="F8" s="7">
        <v>100</v>
      </c>
      <c r="G8" s="7">
        <v>0</v>
      </c>
      <c r="H8" s="7">
        <v>100</v>
      </c>
      <c r="I8" s="7">
        <v>0</v>
      </c>
      <c r="J8" s="7">
        <v>100</v>
      </c>
      <c r="K8" s="7">
        <v>0</v>
      </c>
      <c r="L8" s="7">
        <v>100</v>
      </c>
      <c r="M8" s="7">
        <v>0</v>
      </c>
      <c r="N8" s="7">
        <v>100</v>
      </c>
      <c r="O8" s="7">
        <v>0</v>
      </c>
      <c r="P8" s="7">
        <v>100</v>
      </c>
      <c r="Q8" s="7">
        <v>0</v>
      </c>
      <c r="R8" s="16" t="s">
        <v>41</v>
      </c>
      <c r="S8" s="17" t="s">
        <v>73</v>
      </c>
    </row>
    <row r="9" spans="1:19" ht="190.5" customHeight="1">
      <c r="A9" s="52" t="s">
        <v>13</v>
      </c>
      <c r="B9" s="5" t="s">
        <v>74</v>
      </c>
      <c r="C9" s="12">
        <f>C10</f>
        <v>0</v>
      </c>
      <c r="D9" s="12">
        <f t="shared" ref="D9:Q9" si="9">D10</f>
        <v>0</v>
      </c>
      <c r="E9" s="12">
        <f t="shared" si="9"/>
        <v>2250.4</v>
      </c>
      <c r="F9" s="12">
        <f t="shared" si="9"/>
        <v>0</v>
      </c>
      <c r="G9" s="12">
        <f t="shared" si="9"/>
        <v>0</v>
      </c>
      <c r="H9" s="12">
        <f t="shared" si="9"/>
        <v>0</v>
      </c>
      <c r="I9" s="12">
        <f t="shared" si="9"/>
        <v>0</v>
      </c>
      <c r="J9" s="12">
        <f t="shared" si="9"/>
        <v>0</v>
      </c>
      <c r="K9" s="12">
        <f t="shared" si="9"/>
        <v>0</v>
      </c>
      <c r="L9" s="12">
        <f t="shared" si="9"/>
        <v>0</v>
      </c>
      <c r="M9" s="12">
        <f t="shared" si="9"/>
        <v>0</v>
      </c>
      <c r="N9" s="12">
        <f t="shared" si="9"/>
        <v>0</v>
      </c>
      <c r="O9" s="12">
        <f t="shared" si="9"/>
        <v>0</v>
      </c>
      <c r="P9" s="12">
        <f t="shared" si="9"/>
        <v>0</v>
      </c>
      <c r="Q9" s="12">
        <f t="shared" si="9"/>
        <v>0</v>
      </c>
      <c r="R9" s="16" t="s">
        <v>70</v>
      </c>
      <c r="S9" s="17" t="s">
        <v>76</v>
      </c>
    </row>
    <row r="10" spans="1:19" ht="114" customHeight="1">
      <c r="A10" s="53"/>
      <c r="B10" s="6" t="s">
        <v>75</v>
      </c>
      <c r="C10" s="13">
        <v>0</v>
      </c>
      <c r="D10" s="13">
        <v>0</v>
      </c>
      <c r="E10" s="13">
        <v>2250.4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</row>
    <row r="11" spans="1:19" ht="15.75">
      <c r="A11" s="4"/>
      <c r="B11" s="5" t="s">
        <v>15</v>
      </c>
      <c r="C11" s="12">
        <f>C5+C6+C8+C9</f>
        <v>218.37720000000002</v>
      </c>
      <c r="D11" s="12">
        <f t="shared" ref="D11:I11" si="10">D5+D6+D8+D9</f>
        <v>0</v>
      </c>
      <c r="E11" s="12">
        <f t="shared" si="10"/>
        <v>2250.4</v>
      </c>
      <c r="F11" s="12">
        <f t="shared" si="10"/>
        <v>160</v>
      </c>
      <c r="G11" s="12">
        <f t="shared" si="10"/>
        <v>0</v>
      </c>
      <c r="H11" s="12">
        <f t="shared" si="10"/>
        <v>160</v>
      </c>
      <c r="I11" s="12">
        <f t="shared" si="10"/>
        <v>0</v>
      </c>
      <c r="J11" s="12">
        <f t="shared" ref="J11:Q11" si="11">J5+J6+J8+J9</f>
        <v>160</v>
      </c>
      <c r="K11" s="12">
        <f t="shared" si="11"/>
        <v>0</v>
      </c>
      <c r="L11" s="12">
        <f t="shared" si="11"/>
        <v>160</v>
      </c>
      <c r="M11" s="12">
        <f t="shared" si="11"/>
        <v>0</v>
      </c>
      <c r="N11" s="12">
        <f t="shared" si="11"/>
        <v>160</v>
      </c>
      <c r="O11" s="12">
        <f t="shared" si="11"/>
        <v>0</v>
      </c>
      <c r="P11" s="12">
        <f t="shared" si="11"/>
        <v>160</v>
      </c>
      <c r="Q11" s="12">
        <f t="shared" si="11"/>
        <v>0</v>
      </c>
    </row>
  </sheetData>
  <mergeCells count="13">
    <mergeCell ref="A6:A7"/>
    <mergeCell ref="A9:A10"/>
    <mergeCell ref="A1:I1"/>
    <mergeCell ref="A2:A4"/>
    <mergeCell ref="B2:B4"/>
    <mergeCell ref="C3:E3"/>
    <mergeCell ref="F3:G3"/>
    <mergeCell ref="H3:I3"/>
    <mergeCell ref="J3:K3"/>
    <mergeCell ref="L3:M3"/>
    <mergeCell ref="N3:O3"/>
    <mergeCell ref="P3:Q3"/>
    <mergeCell ref="C2:Q2"/>
  </mergeCells>
  <pageMargins left="0.39370078740157483" right="0.23622047244094491" top="0.38" bottom="0.38" header="0.15748031496062992" footer="0.15748031496062992"/>
  <pageSetup paperSize="9" scale="8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8"/>
  <sheetViews>
    <sheetView workbookViewId="0">
      <selection activeCell="P13" sqref="P13"/>
    </sheetView>
  </sheetViews>
  <sheetFormatPr defaultRowHeight="15"/>
  <cols>
    <col min="1" max="1" width="7.7109375" customWidth="1"/>
    <col min="2" max="2" width="10.85546875" customWidth="1"/>
    <col min="3" max="3" width="10" customWidth="1"/>
    <col min="4" max="4" width="8.28515625" customWidth="1"/>
    <col min="5" max="5" width="11.7109375" customWidth="1"/>
    <col min="6" max="6" width="10.28515625" customWidth="1"/>
    <col min="7" max="7" width="6.5703125" customWidth="1"/>
    <col min="8" max="8" width="10.85546875" customWidth="1"/>
    <col min="9" max="9" width="6.5703125" customWidth="1"/>
    <col min="10" max="10" width="10.85546875" customWidth="1"/>
    <col min="11" max="11" width="6.5703125" customWidth="1"/>
    <col min="12" max="12" width="10.7109375" customWidth="1"/>
    <col min="13" max="13" width="6.5703125" customWidth="1"/>
    <col min="14" max="14" width="10.5703125" customWidth="1"/>
    <col min="15" max="15" width="6.5703125" customWidth="1"/>
    <col min="16" max="16" width="10.28515625" customWidth="1"/>
    <col min="17" max="17" width="6.5703125" customWidth="1"/>
    <col min="18" max="18" width="11.140625" customWidth="1"/>
  </cols>
  <sheetData>
    <row r="1" spans="1:18" ht="70.5" customHeight="1">
      <c r="A1" s="54" t="s">
        <v>92</v>
      </c>
      <c r="B1" s="55"/>
      <c r="C1" s="55"/>
      <c r="D1" s="55"/>
      <c r="E1" s="55"/>
      <c r="F1" s="55"/>
      <c r="G1" s="55"/>
      <c r="H1" s="55"/>
      <c r="I1" s="55"/>
    </row>
    <row r="2" spans="1:18" s="1" customFormat="1" ht="31.5" customHeight="1">
      <c r="A2" s="33" t="s">
        <v>79</v>
      </c>
      <c r="B2" s="41" t="s">
        <v>78</v>
      </c>
      <c r="C2" s="34" t="s">
        <v>0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  <c r="R2" s="25" t="s">
        <v>87</v>
      </c>
    </row>
    <row r="3" spans="1:18" s="1" customFormat="1" ht="19.5" customHeight="1">
      <c r="A3" s="33"/>
      <c r="B3" s="41"/>
      <c r="C3" s="40" t="s">
        <v>17</v>
      </c>
      <c r="D3" s="40"/>
      <c r="E3" s="40"/>
      <c r="F3" s="33" t="s">
        <v>16</v>
      </c>
      <c r="G3" s="33"/>
      <c r="H3" s="33" t="s">
        <v>18</v>
      </c>
      <c r="I3" s="33"/>
      <c r="J3" s="33" t="s">
        <v>80</v>
      </c>
      <c r="K3" s="33"/>
      <c r="L3" s="33" t="s">
        <v>81</v>
      </c>
      <c r="M3" s="33"/>
      <c r="N3" s="33" t="s">
        <v>82</v>
      </c>
      <c r="O3" s="33"/>
      <c r="P3" s="33" t="s">
        <v>83</v>
      </c>
      <c r="Q3" s="33"/>
      <c r="R3" s="24"/>
    </row>
    <row r="4" spans="1:18" s="1" customFormat="1" ht="27.75" customHeight="1">
      <c r="A4" s="33"/>
      <c r="B4" s="41"/>
      <c r="C4" s="11" t="s">
        <v>19</v>
      </c>
      <c r="D4" s="11" t="s">
        <v>23</v>
      </c>
      <c r="E4" s="11" t="s">
        <v>20</v>
      </c>
      <c r="F4" s="2" t="s">
        <v>19</v>
      </c>
      <c r="G4" s="2" t="s">
        <v>20</v>
      </c>
      <c r="H4" s="2" t="s">
        <v>19</v>
      </c>
      <c r="I4" s="2" t="s">
        <v>20</v>
      </c>
      <c r="J4" s="10" t="s">
        <v>19</v>
      </c>
      <c r="K4" s="10" t="s">
        <v>20</v>
      </c>
      <c r="L4" s="10" t="s">
        <v>19</v>
      </c>
      <c r="M4" s="10" t="s">
        <v>20</v>
      </c>
      <c r="N4" s="10" t="s">
        <v>19</v>
      </c>
      <c r="O4" s="10" t="s">
        <v>20</v>
      </c>
      <c r="P4" s="10" t="s">
        <v>19</v>
      </c>
      <c r="Q4" s="10" t="s">
        <v>20</v>
      </c>
      <c r="R4" s="24"/>
    </row>
    <row r="5" spans="1:18">
      <c r="A5" s="19">
        <v>1</v>
      </c>
      <c r="B5" s="23">
        <f>SUM(C5:E5)</f>
        <v>4410</v>
      </c>
      <c r="C5" s="20">
        <f>'1'!C20</f>
        <v>2141.6999999999998</v>
      </c>
      <c r="D5" s="20">
        <f>'1'!D20</f>
        <v>45.2</v>
      </c>
      <c r="E5" s="20">
        <f>'1'!E20</f>
        <v>2223.1</v>
      </c>
      <c r="F5" s="20">
        <f>'1'!F20</f>
        <v>2541</v>
      </c>
      <c r="G5" s="20">
        <f>'1'!G20</f>
        <v>0</v>
      </c>
      <c r="H5" s="20">
        <f>'1'!H20</f>
        <v>2796</v>
      </c>
      <c r="I5" s="20">
        <f>'1'!I20</f>
        <v>0</v>
      </c>
      <c r="J5" s="20">
        <f>'1'!J20</f>
        <v>2800</v>
      </c>
      <c r="K5" s="20">
        <f>'1'!K20</f>
        <v>0</v>
      </c>
      <c r="L5" s="20">
        <f>'1'!L20</f>
        <v>2800</v>
      </c>
      <c r="M5" s="20">
        <f>'1'!M20</f>
        <v>0</v>
      </c>
      <c r="N5" s="20">
        <f>'1'!N20</f>
        <v>2800</v>
      </c>
      <c r="O5" s="20">
        <f>'1'!O20</f>
        <v>0</v>
      </c>
      <c r="P5" s="20">
        <f>'1'!P20</f>
        <v>2800</v>
      </c>
      <c r="Q5" s="20">
        <f>'1'!Q20</f>
        <v>0</v>
      </c>
      <c r="R5" s="23">
        <f>SUM(C5:Q5)</f>
        <v>20947</v>
      </c>
    </row>
    <row r="6" spans="1:18">
      <c r="A6" s="19">
        <v>2</v>
      </c>
      <c r="B6" s="23">
        <f t="shared" ref="B6:B8" si="0">SUM(C6:E6)</f>
        <v>23119.5</v>
      </c>
      <c r="C6" s="20">
        <f>'2'!C26</f>
        <v>7590.2999999999993</v>
      </c>
      <c r="D6" s="20">
        <f>'2'!D26</f>
        <v>0</v>
      </c>
      <c r="E6" s="20">
        <f>'2'!E26</f>
        <v>15529.2</v>
      </c>
      <c r="F6" s="20">
        <f>'2'!F26</f>
        <v>1535</v>
      </c>
      <c r="G6" s="20">
        <f>'2'!G26</f>
        <v>0</v>
      </c>
      <c r="H6" s="20">
        <f>'2'!H26</f>
        <v>1140</v>
      </c>
      <c r="I6" s="20">
        <f>'2'!I26</f>
        <v>0</v>
      </c>
      <c r="J6" s="20">
        <f>'2'!J26</f>
        <v>1140</v>
      </c>
      <c r="K6" s="20">
        <f>'2'!K26</f>
        <v>0</v>
      </c>
      <c r="L6" s="20">
        <f>'2'!L26</f>
        <v>1140</v>
      </c>
      <c r="M6" s="20">
        <f>'2'!M26</f>
        <v>0</v>
      </c>
      <c r="N6" s="20">
        <f>'2'!N26</f>
        <v>1140</v>
      </c>
      <c r="O6" s="20">
        <f>'2'!O26</f>
        <v>0</v>
      </c>
      <c r="P6" s="20">
        <f>'2'!P26</f>
        <v>1140</v>
      </c>
      <c r="Q6" s="20">
        <f>'2'!Q26</f>
        <v>0</v>
      </c>
      <c r="R6" s="23">
        <f t="shared" ref="R6:R7" si="1">SUM(C6:Q6)</f>
        <v>30354.5</v>
      </c>
    </row>
    <row r="7" spans="1:18">
      <c r="A7" s="19">
        <v>3</v>
      </c>
      <c r="B7" s="23">
        <f t="shared" si="0"/>
        <v>2468.7772</v>
      </c>
      <c r="C7" s="20">
        <f>'3'!C11</f>
        <v>218.37720000000002</v>
      </c>
      <c r="D7" s="20">
        <f>'3'!D11</f>
        <v>0</v>
      </c>
      <c r="E7" s="20">
        <f>'3'!E11</f>
        <v>2250.4</v>
      </c>
      <c r="F7" s="20">
        <f>'3'!F11</f>
        <v>160</v>
      </c>
      <c r="G7" s="20">
        <f>'3'!G11</f>
        <v>0</v>
      </c>
      <c r="H7" s="20">
        <f>'3'!H11</f>
        <v>160</v>
      </c>
      <c r="I7" s="20">
        <f>'3'!I11</f>
        <v>0</v>
      </c>
      <c r="J7" s="20">
        <f>'3'!J11</f>
        <v>160</v>
      </c>
      <c r="K7" s="20">
        <f>'3'!K11</f>
        <v>0</v>
      </c>
      <c r="L7" s="20">
        <f>'3'!L11</f>
        <v>160</v>
      </c>
      <c r="M7" s="20">
        <f>'3'!M11</f>
        <v>0</v>
      </c>
      <c r="N7" s="20">
        <f>'3'!N11</f>
        <v>160</v>
      </c>
      <c r="O7" s="20">
        <f>'3'!O11</f>
        <v>0</v>
      </c>
      <c r="P7" s="20">
        <f>'3'!P11</f>
        <v>160</v>
      </c>
      <c r="Q7" s="20">
        <f>'3'!Q11</f>
        <v>0</v>
      </c>
      <c r="R7" s="23">
        <f t="shared" si="1"/>
        <v>3428.7772</v>
      </c>
    </row>
    <row r="8" spans="1:18" s="18" customFormat="1">
      <c r="A8" s="21" t="s">
        <v>77</v>
      </c>
      <c r="B8" s="22">
        <f t="shared" si="0"/>
        <v>29998.277200000004</v>
      </c>
      <c r="C8" s="22">
        <f>SUM(C5:C7)</f>
        <v>9950.3772000000008</v>
      </c>
      <c r="D8" s="22">
        <f t="shared" ref="D8:I8" si="2">SUM(D5:D7)</f>
        <v>45.2</v>
      </c>
      <c r="E8" s="22">
        <f t="shared" si="2"/>
        <v>20002.7</v>
      </c>
      <c r="F8" s="22">
        <f t="shared" si="2"/>
        <v>4236</v>
      </c>
      <c r="G8" s="22">
        <f t="shared" si="2"/>
        <v>0</v>
      </c>
      <c r="H8" s="22">
        <f t="shared" si="2"/>
        <v>4096</v>
      </c>
      <c r="I8" s="22">
        <f t="shared" si="2"/>
        <v>0</v>
      </c>
      <c r="J8" s="22">
        <f t="shared" ref="J8:R8" si="3">SUM(J5:J7)</f>
        <v>4100</v>
      </c>
      <c r="K8" s="22">
        <f t="shared" si="3"/>
        <v>0</v>
      </c>
      <c r="L8" s="22">
        <f t="shared" si="3"/>
        <v>4100</v>
      </c>
      <c r="M8" s="22">
        <f t="shared" si="3"/>
        <v>0</v>
      </c>
      <c r="N8" s="22">
        <f t="shared" si="3"/>
        <v>4100</v>
      </c>
      <c r="O8" s="22">
        <f t="shared" si="3"/>
        <v>0</v>
      </c>
      <c r="P8" s="22">
        <f t="shared" si="3"/>
        <v>4100</v>
      </c>
      <c r="Q8" s="22">
        <f t="shared" si="3"/>
        <v>0</v>
      </c>
      <c r="R8" s="22">
        <f t="shared" si="3"/>
        <v>54730.277199999997</v>
      </c>
    </row>
  </sheetData>
  <mergeCells count="11">
    <mergeCell ref="A1:I1"/>
    <mergeCell ref="A2:A4"/>
    <mergeCell ref="B2:B4"/>
    <mergeCell ref="C3:E3"/>
    <mergeCell ref="F3:G3"/>
    <mergeCell ref="H3:I3"/>
    <mergeCell ref="J3:K3"/>
    <mergeCell ref="L3:M3"/>
    <mergeCell ref="N3:O3"/>
    <mergeCell ref="P3:Q3"/>
    <mergeCell ref="C2:Q2"/>
  </mergeCells>
  <pageMargins left="0.38" right="0.15748031496062992" top="0.47244094488188981" bottom="0.27559055118110237" header="0.43307086614173229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</vt:lpstr>
      <vt:lpstr>2</vt:lpstr>
      <vt:lpstr>3</vt:lpstr>
      <vt:lpstr>Всего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2015-03-02T08:22:01Z</dcterms:modified>
</cp:coreProperties>
</file>