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calcPr calcId="125725"/>
</workbook>
</file>

<file path=xl/calcChain.xml><?xml version="1.0" encoding="utf-8"?>
<calcChain xmlns="http://schemas.openxmlformats.org/spreadsheetml/2006/main">
  <c r="G18" i="7"/>
  <c r="H18"/>
  <c r="I18"/>
  <c r="J18"/>
  <c r="F18"/>
  <c r="H17"/>
  <c r="I17"/>
  <c r="J17"/>
  <c r="G17"/>
  <c r="F16"/>
  <c r="G16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H17" i="5"/>
  <c r="I17"/>
  <c r="I18"/>
  <c r="G25"/>
  <c r="H25"/>
  <c r="I25"/>
  <c r="G24"/>
  <c r="H24"/>
  <c r="I24"/>
  <c r="J24"/>
  <c r="G32"/>
  <c r="H32"/>
  <c r="I32"/>
  <c r="J32"/>
  <c r="F32"/>
  <c r="F31"/>
  <c r="G38"/>
  <c r="G17" s="1"/>
  <c r="H38"/>
  <c r="I38"/>
  <c r="I39"/>
  <c r="G46"/>
  <c r="H46"/>
  <c r="I46"/>
  <c r="J46"/>
  <c r="F45"/>
  <c r="F46" s="1"/>
  <c r="G53"/>
  <c r="H53"/>
  <c r="I53"/>
  <c r="J53"/>
  <c r="F52"/>
  <c r="G60"/>
  <c r="H60"/>
  <c r="I60"/>
  <c r="G59"/>
  <c r="H59"/>
  <c r="I59"/>
  <c r="J59"/>
  <c r="J38" s="1"/>
  <c r="G67"/>
  <c r="H67"/>
  <c r="I67"/>
  <c r="J67"/>
  <c r="F66"/>
  <c r="G74"/>
  <c r="H74"/>
  <c r="I74"/>
  <c r="J74"/>
  <c r="F73"/>
  <c r="F74" s="1"/>
  <c r="G81"/>
  <c r="H81"/>
  <c r="I81"/>
  <c r="J81"/>
  <c r="F80"/>
  <c r="F81" s="1"/>
  <c r="G88"/>
  <c r="H88"/>
  <c r="I88"/>
  <c r="J88"/>
  <c r="F88"/>
  <c r="F87"/>
  <c r="G95"/>
  <c r="H95"/>
  <c r="I95"/>
  <c r="J95"/>
  <c r="F94"/>
  <c r="F95" s="1"/>
  <c r="G102"/>
  <c r="H102"/>
  <c r="I102"/>
  <c r="J102"/>
  <c r="F101"/>
  <c r="F102" s="1"/>
  <c r="F109"/>
  <c r="G109"/>
  <c r="H109"/>
  <c r="I109"/>
  <c r="J109"/>
  <c r="F108"/>
  <c r="G116"/>
  <c r="H116"/>
  <c r="I116"/>
  <c r="J116"/>
  <c r="F116"/>
  <c r="F115"/>
  <c r="G123"/>
  <c r="H123"/>
  <c r="I123"/>
  <c r="J123"/>
  <c r="F122"/>
  <c r="G130"/>
  <c r="H130"/>
  <c r="I130"/>
  <c r="J130"/>
  <c r="F129"/>
  <c r="G18" i="2"/>
  <c r="H18"/>
  <c r="I18"/>
  <c r="G17"/>
  <c r="H17"/>
  <c r="I17"/>
  <c r="G24"/>
  <c r="H24"/>
  <c r="I24"/>
  <c r="J24"/>
  <c r="F24" s="1"/>
  <c r="F25" s="1"/>
  <c r="G25"/>
  <c r="H25"/>
  <c r="I25"/>
  <c r="G32"/>
  <c r="H32"/>
  <c r="I32"/>
  <c r="J32"/>
  <c r="F31"/>
  <c r="F32" s="1"/>
  <c r="G39"/>
  <c r="H39"/>
  <c r="I39"/>
  <c r="J39"/>
  <c r="F38"/>
  <c r="F39" s="1"/>
  <c r="G18" i="4"/>
  <c r="H18"/>
  <c r="I18"/>
  <c r="G17"/>
  <c r="H17"/>
  <c r="I17"/>
  <c r="I25"/>
  <c r="H25"/>
  <c r="G25"/>
  <c r="G24"/>
  <c r="H24"/>
  <c r="I24"/>
  <c r="J24"/>
  <c r="J25" s="1"/>
  <c r="F32"/>
  <c r="G32"/>
  <c r="H32"/>
  <c r="I32"/>
  <c r="J32"/>
  <c r="F31"/>
  <c r="G39"/>
  <c r="H39"/>
  <c r="I39"/>
  <c r="J39"/>
  <c r="F39"/>
  <c r="F38"/>
  <c r="G18" i="1"/>
  <c r="H18"/>
  <c r="I18"/>
  <c r="G17"/>
  <c r="H17"/>
  <c r="I17"/>
  <c r="G24"/>
  <c r="H24"/>
  <c r="I24"/>
  <c r="J24"/>
  <c r="J17" s="1"/>
  <c r="G25"/>
  <c r="H25"/>
  <c r="I25"/>
  <c r="F24"/>
  <c r="G32"/>
  <c r="H32"/>
  <c r="I32"/>
  <c r="J32"/>
  <c r="F31"/>
  <c r="G20" i="2"/>
  <c r="H20"/>
  <c r="I20"/>
  <c r="J20"/>
  <c r="G21"/>
  <c r="H21"/>
  <c r="I21"/>
  <c r="J21"/>
  <c r="J14" s="1"/>
  <c r="G22"/>
  <c r="H22"/>
  <c r="I22"/>
  <c r="I15" s="1"/>
  <c r="J22"/>
  <c r="G23"/>
  <c r="H23"/>
  <c r="I23"/>
  <c r="J23"/>
  <c r="H19"/>
  <c r="I19"/>
  <c r="F19" s="1"/>
  <c r="J19"/>
  <c r="G19"/>
  <c r="F37"/>
  <c r="F36"/>
  <c r="F35"/>
  <c r="F34"/>
  <c r="F33"/>
  <c r="J57" i="5"/>
  <c r="J36" s="1"/>
  <c r="J62"/>
  <c r="F62" s="1"/>
  <c r="J58"/>
  <c r="J37" s="1"/>
  <c r="G54"/>
  <c r="G33" s="1"/>
  <c r="H54"/>
  <c r="I54"/>
  <c r="G55"/>
  <c r="H55"/>
  <c r="H34" s="1"/>
  <c r="I55"/>
  <c r="G56"/>
  <c r="H56"/>
  <c r="I56"/>
  <c r="I35" s="1"/>
  <c r="G57"/>
  <c r="H57"/>
  <c r="I57"/>
  <c r="G58"/>
  <c r="G37" s="1"/>
  <c r="H58"/>
  <c r="I58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28" i="5"/>
  <c r="F127"/>
  <c r="F126"/>
  <c r="F125"/>
  <c r="F124"/>
  <c r="F121"/>
  <c r="F120"/>
  <c r="F119"/>
  <c r="F118"/>
  <c r="F117"/>
  <c r="F114"/>
  <c r="F113"/>
  <c r="F112"/>
  <c r="F111"/>
  <c r="F110"/>
  <c r="F107"/>
  <c r="F106"/>
  <c r="F105"/>
  <c r="F104"/>
  <c r="F103"/>
  <c r="F100"/>
  <c r="F99"/>
  <c r="F98"/>
  <c r="F97"/>
  <c r="F96"/>
  <c r="F93"/>
  <c r="F92"/>
  <c r="F91"/>
  <c r="F90"/>
  <c r="F89"/>
  <c r="F86"/>
  <c r="F85"/>
  <c r="F84"/>
  <c r="F83"/>
  <c r="F82"/>
  <c r="F79"/>
  <c r="F78"/>
  <c r="F77"/>
  <c r="F76"/>
  <c r="F75"/>
  <c r="F72"/>
  <c r="F71"/>
  <c r="F70"/>
  <c r="F69"/>
  <c r="F68"/>
  <c r="F65"/>
  <c r="F64"/>
  <c r="F67" s="1"/>
  <c r="F61"/>
  <c r="I37"/>
  <c r="I36"/>
  <c r="G34"/>
  <c r="J54"/>
  <c r="I33"/>
  <c r="F51"/>
  <c r="F50"/>
  <c r="F53" s="1"/>
  <c r="F49"/>
  <c r="F48"/>
  <c r="F47"/>
  <c r="F44"/>
  <c r="F43"/>
  <c r="F42"/>
  <c r="F41"/>
  <c r="F40"/>
  <c r="H36"/>
  <c r="G36"/>
  <c r="H35"/>
  <c r="G35"/>
  <c r="J33"/>
  <c r="F30"/>
  <c r="F29"/>
  <c r="F28"/>
  <c r="F27"/>
  <c r="F26"/>
  <c r="J23"/>
  <c r="I23"/>
  <c r="H23"/>
  <c r="G23"/>
  <c r="J22"/>
  <c r="I22"/>
  <c r="H22"/>
  <c r="G22"/>
  <c r="G15" s="1"/>
  <c r="J21"/>
  <c r="I21"/>
  <c r="H21"/>
  <c r="G21"/>
  <c r="J20"/>
  <c r="I20"/>
  <c r="H20"/>
  <c r="G20"/>
  <c r="J19"/>
  <c r="I19"/>
  <c r="H19"/>
  <c r="G19"/>
  <c r="H16" i="2"/>
  <c r="F30"/>
  <c r="F29"/>
  <c r="F28"/>
  <c r="F27"/>
  <c r="F26"/>
  <c r="J16"/>
  <c r="I16"/>
  <c r="G16"/>
  <c r="J15"/>
  <c r="H15"/>
  <c r="G15"/>
  <c r="I14"/>
  <c r="H14"/>
  <c r="G14"/>
  <c r="J13"/>
  <c r="I13"/>
  <c r="H13"/>
  <c r="G13"/>
  <c r="J12"/>
  <c r="H12"/>
  <c r="G19" i="4"/>
  <c r="H19"/>
  <c r="I19"/>
  <c r="G20"/>
  <c r="H20"/>
  <c r="I20"/>
  <c r="G21"/>
  <c r="H21"/>
  <c r="I21"/>
  <c r="I14" s="1"/>
  <c r="G22"/>
  <c r="H22"/>
  <c r="I22"/>
  <c r="G23"/>
  <c r="H23"/>
  <c r="I23"/>
  <c r="J20"/>
  <c r="J13" s="1"/>
  <c r="J21"/>
  <c r="J14" s="1"/>
  <c r="J22"/>
  <c r="J15" s="1"/>
  <c r="J23"/>
  <c r="J16" s="1"/>
  <c r="J19"/>
  <c r="G12"/>
  <c r="H12"/>
  <c r="I12"/>
  <c r="G13"/>
  <c r="H13"/>
  <c r="I13"/>
  <c r="G14"/>
  <c r="H14"/>
  <c r="G15"/>
  <c r="H15"/>
  <c r="I15"/>
  <c r="G16"/>
  <c r="H16"/>
  <c r="I16"/>
  <c r="J12"/>
  <c r="F37"/>
  <c r="F36"/>
  <c r="F35"/>
  <c r="F34"/>
  <c r="F33"/>
  <c r="F30"/>
  <c r="F29"/>
  <c r="F28"/>
  <c r="F27"/>
  <c r="F26"/>
  <c r="G20" i="1"/>
  <c r="G13" s="1"/>
  <c r="H20"/>
  <c r="H13" s="1"/>
  <c r="I20"/>
  <c r="I13" s="1"/>
  <c r="J20"/>
  <c r="J13" s="1"/>
  <c r="G21"/>
  <c r="G14" s="1"/>
  <c r="H21"/>
  <c r="I21"/>
  <c r="I14" s="1"/>
  <c r="J21"/>
  <c r="J14" s="1"/>
  <c r="G22"/>
  <c r="H22"/>
  <c r="H15" s="1"/>
  <c r="I22"/>
  <c r="I15" s="1"/>
  <c r="J22"/>
  <c r="J15" s="1"/>
  <c r="G23"/>
  <c r="G16" s="1"/>
  <c r="H23"/>
  <c r="H16" s="1"/>
  <c r="I23"/>
  <c r="I16" s="1"/>
  <c r="J23"/>
  <c r="J16" s="1"/>
  <c r="H19"/>
  <c r="I19"/>
  <c r="J19"/>
  <c r="J12" s="1"/>
  <c r="G19"/>
  <c r="F30"/>
  <c r="F29"/>
  <c r="F32" s="1"/>
  <c r="F28"/>
  <c r="F27"/>
  <c r="F26"/>
  <c r="F17" i="7" l="1"/>
  <c r="F38" i="5"/>
  <c r="G39"/>
  <c r="F130"/>
  <c r="F123"/>
  <c r="J39"/>
  <c r="J60"/>
  <c r="F59"/>
  <c r="F60" s="1"/>
  <c r="J17"/>
  <c r="F17" s="1"/>
  <c r="J25"/>
  <c r="F24"/>
  <c r="F25" s="1"/>
  <c r="J17" i="2"/>
  <c r="J25"/>
  <c r="J17" i="4"/>
  <c r="J18" s="1"/>
  <c r="F17"/>
  <c r="F18" s="1"/>
  <c r="F24"/>
  <c r="F25" s="1"/>
  <c r="F17" i="1"/>
  <c r="J18"/>
  <c r="J25"/>
  <c r="F25"/>
  <c r="F22" i="2"/>
  <c r="I12"/>
  <c r="F21" i="1"/>
  <c r="F21" i="5"/>
  <c r="I12"/>
  <c r="I16"/>
  <c r="I16" i="7" s="1"/>
  <c r="J15" i="5"/>
  <c r="J15" i="7" s="1"/>
  <c r="G12" i="1"/>
  <c r="I15" i="5"/>
  <c r="I12" i="6"/>
  <c r="H15" i="5"/>
  <c r="I14"/>
  <c r="I14" i="7" s="1"/>
  <c r="H13" i="5"/>
  <c r="H13" i="7" s="1"/>
  <c r="F63" i="5"/>
  <c r="J55"/>
  <c r="J34" s="1"/>
  <c r="J13" s="1"/>
  <c r="J13" i="7" s="1"/>
  <c r="G16" i="5"/>
  <c r="H14" i="1"/>
  <c r="G12" i="2"/>
  <c r="F19" i="5"/>
  <c r="F23"/>
  <c r="F58"/>
  <c r="F16" i="1"/>
  <c r="I12"/>
  <c r="G12" i="5"/>
  <c r="G14"/>
  <c r="G14" i="7" s="1"/>
  <c r="H14" i="5"/>
  <c r="I34"/>
  <c r="F56"/>
  <c r="G15" i="1"/>
  <c r="H12"/>
  <c r="F20" i="5"/>
  <c r="F57"/>
  <c r="F13" i="6"/>
  <c r="F19"/>
  <c r="F20"/>
  <c r="F21"/>
  <c r="F18"/>
  <c r="F14"/>
  <c r="F15"/>
  <c r="G13" i="5"/>
  <c r="G13" i="7" s="1"/>
  <c r="F36" i="5"/>
  <c r="F22"/>
  <c r="J12"/>
  <c r="J12" i="7" s="1"/>
  <c r="J16" i="5"/>
  <c r="J16" i="7" s="1"/>
  <c r="H33" i="5"/>
  <c r="J35"/>
  <c r="J14" s="1"/>
  <c r="H37"/>
  <c r="H39" s="1"/>
  <c r="F54"/>
  <c r="F23" i="2"/>
  <c r="F13"/>
  <c r="F14"/>
  <c r="F15"/>
  <c r="F16"/>
  <c r="F21"/>
  <c r="F20"/>
  <c r="F13" i="4"/>
  <c r="F21"/>
  <c r="F19"/>
  <c r="F23"/>
  <c r="F15"/>
  <c r="F16"/>
  <c r="F14"/>
  <c r="F22"/>
  <c r="F20"/>
  <c r="F22" i="1"/>
  <c r="F20"/>
  <c r="F19"/>
  <c r="F23"/>
  <c r="F13"/>
  <c r="G18" i="5" l="1"/>
  <c r="H15" i="7"/>
  <c r="J18" i="5"/>
  <c r="J18" i="2"/>
  <c r="F17"/>
  <c r="F18" s="1"/>
  <c r="F15" i="5"/>
  <c r="F12" i="1"/>
  <c r="H12" i="7"/>
  <c r="G12"/>
  <c r="I15"/>
  <c r="F14" i="1"/>
  <c r="H14" i="7"/>
  <c r="F15" i="1"/>
  <c r="F18" s="1"/>
  <c r="G15" i="7"/>
  <c r="I12"/>
  <c r="J14"/>
  <c r="F55" i="5"/>
  <c r="F14"/>
  <c r="I13"/>
  <c r="F34"/>
  <c r="F12" i="6"/>
  <c r="F37" i="5"/>
  <c r="F39" s="1"/>
  <c r="H16"/>
  <c r="H18" s="1"/>
  <c r="F33"/>
  <c r="H12"/>
  <c r="F35"/>
  <c r="F12" i="4"/>
  <c r="I13" i="7" l="1"/>
  <c r="F13" s="1"/>
  <c r="F12"/>
  <c r="F16" i="5"/>
  <c r="F18" s="1"/>
  <c r="H16" i="7"/>
  <c r="F14"/>
  <c r="F15"/>
  <c r="F13" i="5"/>
  <c r="F12"/>
  <c r="F12" i="2"/>
</calcChain>
</file>

<file path=xl/sharedStrings.xml><?xml version="1.0" encoding="utf-8"?>
<sst xmlns="http://schemas.openxmlformats.org/spreadsheetml/2006/main" count="185" uniqueCount="54">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</sst>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opLeftCell="A4" zoomScale="115" zoomScaleNormal="115" workbookViewId="0">
      <selection activeCell="J32" sqref="J32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0" t="s">
        <v>33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4" t="s">
        <v>34</v>
      </c>
      <c r="B12" s="36" t="s">
        <v>13</v>
      </c>
      <c r="C12" s="41">
        <v>2016</v>
      </c>
      <c r="D12" s="41">
        <v>2021</v>
      </c>
      <c r="E12" s="3">
        <v>2016</v>
      </c>
      <c r="F12" s="11">
        <f t="shared" ref="F12:F17" si="0">SUM(G12:J12)</f>
        <v>38.799999999999997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38.799999999999997</v>
      </c>
      <c r="K12" s="1"/>
    </row>
    <row r="13" spans="1:11" ht="18.75" customHeight="1">
      <c r="A13" s="44"/>
      <c r="B13" s="36"/>
      <c r="C13" s="42"/>
      <c r="D13" s="42"/>
      <c r="E13" s="3">
        <v>2017</v>
      </c>
      <c r="F13" s="11">
        <f t="shared" si="0"/>
        <v>48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48</v>
      </c>
      <c r="K13" s="1"/>
    </row>
    <row r="14" spans="1:11" ht="18.75" customHeight="1">
      <c r="A14" s="44"/>
      <c r="B14" s="36"/>
      <c r="C14" s="42"/>
      <c r="D14" s="42"/>
      <c r="E14" s="3">
        <v>2018</v>
      </c>
      <c r="F14" s="11">
        <f t="shared" si="0"/>
        <v>36.192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36.192</v>
      </c>
      <c r="K14" s="1"/>
    </row>
    <row r="15" spans="1:11" ht="18.75" customHeight="1">
      <c r="A15" s="44"/>
      <c r="B15" s="36"/>
      <c r="C15" s="42"/>
      <c r="D15" s="42"/>
      <c r="E15" s="3">
        <v>2019</v>
      </c>
      <c r="F15" s="11">
        <f t="shared" si="0"/>
        <v>30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30</v>
      </c>
      <c r="K15" s="1"/>
    </row>
    <row r="16" spans="1:11" ht="18.75" customHeight="1">
      <c r="A16" s="44"/>
      <c r="B16" s="36"/>
      <c r="C16" s="42"/>
      <c r="D16" s="42"/>
      <c r="E16" s="3">
        <v>2020</v>
      </c>
      <c r="F16" s="11">
        <f t="shared" si="0"/>
        <v>40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40</v>
      </c>
      <c r="K16" s="1"/>
    </row>
    <row r="17" spans="1:11" ht="18.75" customHeight="1">
      <c r="A17" s="34"/>
      <c r="B17" s="36"/>
      <c r="C17" s="42"/>
      <c r="D17" s="42"/>
      <c r="E17" s="3">
        <v>2021</v>
      </c>
      <c r="F17" s="11">
        <f t="shared" si="0"/>
        <v>40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40</v>
      </c>
      <c r="K17" s="1"/>
    </row>
    <row r="18" spans="1:11" ht="18.75" customHeight="1">
      <c r="A18" s="7" t="s">
        <v>14</v>
      </c>
      <c r="B18" s="36"/>
      <c r="C18" s="43"/>
      <c r="D18" s="43"/>
      <c r="E18" s="3"/>
      <c r="F18" s="11">
        <f>SUM(F12:F17)</f>
        <v>232.99199999999999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232.99199999999999</v>
      </c>
      <c r="K18" s="1"/>
    </row>
    <row r="19" spans="1:11" ht="18.75" customHeight="1">
      <c r="A19" s="45" t="s">
        <v>35</v>
      </c>
      <c r="B19" s="36" t="s">
        <v>13</v>
      </c>
      <c r="C19" s="41">
        <v>2016</v>
      </c>
      <c r="D19" s="41">
        <v>2021</v>
      </c>
      <c r="E19" s="4">
        <v>2016</v>
      </c>
      <c r="F19" s="12">
        <f t="shared" ref="F19:F24" si="5">SUM(G19:J19)</f>
        <v>38.799999999999997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38.799999999999997</v>
      </c>
      <c r="K19" s="1"/>
    </row>
    <row r="20" spans="1:11" ht="18.75" customHeight="1">
      <c r="A20" s="45"/>
      <c r="B20" s="36"/>
      <c r="C20" s="42"/>
      <c r="D20" s="42"/>
      <c r="E20" s="4">
        <v>2017</v>
      </c>
      <c r="F20" s="12">
        <f t="shared" si="5"/>
        <v>48</v>
      </c>
      <c r="G20" s="12">
        <f t="shared" ref="G20:J20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48</v>
      </c>
      <c r="K20" s="1"/>
    </row>
    <row r="21" spans="1:11" ht="18.75" customHeight="1">
      <c r="A21" s="45"/>
      <c r="B21" s="36"/>
      <c r="C21" s="42"/>
      <c r="D21" s="42"/>
      <c r="E21" s="4">
        <v>2018</v>
      </c>
      <c r="F21" s="12">
        <f t="shared" si="5"/>
        <v>36.192</v>
      </c>
      <c r="G21" s="12">
        <f t="shared" ref="G21:J21" si="8">G28</f>
        <v>0</v>
      </c>
      <c r="H21" s="12">
        <f t="shared" si="8"/>
        <v>0</v>
      </c>
      <c r="I21" s="12">
        <f t="shared" si="8"/>
        <v>0</v>
      </c>
      <c r="J21" s="12">
        <f t="shared" si="8"/>
        <v>36.192</v>
      </c>
      <c r="K21" s="1"/>
    </row>
    <row r="22" spans="1:11" ht="18.75" customHeight="1">
      <c r="A22" s="45"/>
      <c r="B22" s="36"/>
      <c r="C22" s="42"/>
      <c r="D22" s="42"/>
      <c r="E22" s="4">
        <v>2019</v>
      </c>
      <c r="F22" s="12">
        <f t="shared" si="5"/>
        <v>30</v>
      </c>
      <c r="G22" s="12">
        <f t="shared" ref="G22:J22" si="9">G29</f>
        <v>0</v>
      </c>
      <c r="H22" s="12">
        <f t="shared" si="9"/>
        <v>0</v>
      </c>
      <c r="I22" s="12">
        <f t="shared" si="9"/>
        <v>0</v>
      </c>
      <c r="J22" s="12">
        <f t="shared" si="9"/>
        <v>30</v>
      </c>
      <c r="K22" s="1"/>
    </row>
    <row r="23" spans="1:11" ht="18.75" customHeight="1">
      <c r="A23" s="45"/>
      <c r="B23" s="36"/>
      <c r="C23" s="42"/>
      <c r="D23" s="42"/>
      <c r="E23" s="4">
        <v>2020</v>
      </c>
      <c r="F23" s="12">
        <f t="shared" si="5"/>
        <v>40</v>
      </c>
      <c r="G23" s="12">
        <f t="shared" ref="G23:J24" si="10">G30</f>
        <v>0</v>
      </c>
      <c r="H23" s="12">
        <f t="shared" si="10"/>
        <v>0</v>
      </c>
      <c r="I23" s="12">
        <f t="shared" si="10"/>
        <v>0</v>
      </c>
      <c r="J23" s="12">
        <f t="shared" si="10"/>
        <v>40</v>
      </c>
      <c r="K23" s="1"/>
    </row>
    <row r="24" spans="1:11" ht="18.75" customHeight="1">
      <c r="A24" s="35"/>
      <c r="B24" s="36"/>
      <c r="C24" s="42"/>
      <c r="D24" s="42"/>
      <c r="E24" s="4">
        <v>2021</v>
      </c>
      <c r="F24" s="12">
        <f t="shared" si="5"/>
        <v>40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40</v>
      </c>
      <c r="K24" s="1"/>
    </row>
    <row r="25" spans="1:11" ht="18.75" customHeight="1">
      <c r="A25" s="8" t="s">
        <v>14</v>
      </c>
      <c r="B25" s="36"/>
      <c r="C25" s="43"/>
      <c r="D25" s="43"/>
      <c r="E25" s="4"/>
      <c r="F25" s="12">
        <f>SUM(F19:F24)</f>
        <v>232.99199999999999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0</v>
      </c>
      <c r="J25" s="12">
        <f t="shared" si="11"/>
        <v>232.99199999999999</v>
      </c>
      <c r="K25" s="1"/>
    </row>
    <row r="26" spans="1:11" ht="18.75" customHeight="1">
      <c r="A26" s="38" t="s">
        <v>36</v>
      </c>
      <c r="B26" s="36" t="s">
        <v>13</v>
      </c>
      <c r="C26" s="41">
        <v>2016</v>
      </c>
      <c r="D26" s="41">
        <v>2021</v>
      </c>
      <c r="E26" s="2">
        <v>2016</v>
      </c>
      <c r="F26" s="13">
        <f t="shared" ref="F26:F31" si="12">SUM(G26:J26)</f>
        <v>38.799999999999997</v>
      </c>
      <c r="G26" s="13"/>
      <c r="H26" s="13"/>
      <c r="I26" s="13"/>
      <c r="J26" s="13">
        <v>38.799999999999997</v>
      </c>
      <c r="K26" s="1"/>
    </row>
    <row r="27" spans="1:11" ht="18.75" customHeight="1">
      <c r="A27" s="38"/>
      <c r="B27" s="36"/>
      <c r="C27" s="42"/>
      <c r="D27" s="42"/>
      <c r="E27" s="2">
        <v>2017</v>
      </c>
      <c r="F27" s="13">
        <f t="shared" si="12"/>
        <v>48</v>
      </c>
      <c r="G27" s="13"/>
      <c r="H27" s="13"/>
      <c r="I27" s="13"/>
      <c r="J27" s="15">
        <v>48</v>
      </c>
      <c r="K27" s="1"/>
    </row>
    <row r="28" spans="1:11" ht="18.75" customHeight="1">
      <c r="A28" s="38"/>
      <c r="B28" s="36"/>
      <c r="C28" s="42"/>
      <c r="D28" s="42"/>
      <c r="E28" s="2">
        <v>2018</v>
      </c>
      <c r="F28" s="13">
        <f t="shared" si="12"/>
        <v>36.192</v>
      </c>
      <c r="G28" s="13"/>
      <c r="H28" s="13"/>
      <c r="I28" s="13"/>
      <c r="J28" s="15">
        <v>36.192</v>
      </c>
      <c r="K28" s="1"/>
    </row>
    <row r="29" spans="1:11" ht="18.75" customHeight="1">
      <c r="A29" s="38"/>
      <c r="B29" s="36"/>
      <c r="C29" s="42"/>
      <c r="D29" s="42"/>
      <c r="E29" s="2">
        <v>2019</v>
      </c>
      <c r="F29" s="13">
        <f t="shared" si="12"/>
        <v>30</v>
      </c>
      <c r="G29" s="13"/>
      <c r="H29" s="13"/>
      <c r="I29" s="13"/>
      <c r="J29" s="15">
        <v>30</v>
      </c>
      <c r="K29" s="1"/>
    </row>
    <row r="30" spans="1:11" ht="18.75" customHeight="1">
      <c r="A30" s="38"/>
      <c r="B30" s="36"/>
      <c r="C30" s="42"/>
      <c r="D30" s="42"/>
      <c r="E30" s="2">
        <v>2020</v>
      </c>
      <c r="F30" s="13">
        <f t="shared" si="12"/>
        <v>40</v>
      </c>
      <c r="G30" s="13"/>
      <c r="H30" s="13"/>
      <c r="I30" s="13"/>
      <c r="J30" s="13">
        <v>40</v>
      </c>
      <c r="K30" s="1"/>
    </row>
    <row r="31" spans="1:11" ht="18.75" customHeight="1">
      <c r="A31" s="33"/>
      <c r="B31" s="36"/>
      <c r="C31" s="42"/>
      <c r="D31" s="42"/>
      <c r="E31" s="2">
        <v>2021</v>
      </c>
      <c r="F31" s="13">
        <f t="shared" si="12"/>
        <v>40</v>
      </c>
      <c r="G31" s="13"/>
      <c r="H31" s="13"/>
      <c r="I31" s="13"/>
      <c r="J31" s="13">
        <v>40</v>
      </c>
      <c r="K31" s="1"/>
    </row>
    <row r="32" spans="1:11" ht="18.75" customHeight="1">
      <c r="A32" s="7" t="s">
        <v>14</v>
      </c>
      <c r="B32" s="36"/>
      <c r="C32" s="43"/>
      <c r="D32" s="43"/>
      <c r="E32" s="3"/>
      <c r="F32" s="13">
        <f>SUM(F26:F31)</f>
        <v>232.99199999999999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232.99199999999999</v>
      </c>
      <c r="K32" s="1"/>
    </row>
  </sheetData>
  <mergeCells count="26">
    <mergeCell ref="A26:A30"/>
    <mergeCell ref="B26:B32"/>
    <mergeCell ref="A3:J3"/>
    <mergeCell ref="I1:J1"/>
    <mergeCell ref="D12:D18"/>
    <mergeCell ref="C12:C18"/>
    <mergeCell ref="D19:D25"/>
    <mergeCell ref="C19:C25"/>
    <mergeCell ref="D26:D32"/>
    <mergeCell ref="C26:C32"/>
    <mergeCell ref="I6:I10"/>
    <mergeCell ref="J6:J10"/>
    <mergeCell ref="A12:A16"/>
    <mergeCell ref="B12:B18"/>
    <mergeCell ref="A19:A23"/>
    <mergeCell ref="B19:B25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workbookViewId="0">
      <selection activeCell="J39" sqref="J39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0" t="s">
        <v>37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54" t="s">
        <v>38</v>
      </c>
      <c r="B12" s="36" t="s">
        <v>13</v>
      </c>
      <c r="C12" s="41">
        <v>2016</v>
      </c>
      <c r="D12" s="41">
        <v>2021</v>
      </c>
      <c r="E12" s="3">
        <v>2016</v>
      </c>
      <c r="F12" s="11">
        <f t="shared" ref="F12:F17" si="0">SUM(G12:J12)</f>
        <v>206.5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206.5</v>
      </c>
      <c r="K12" s="1"/>
    </row>
    <row r="13" spans="1:11" ht="18.75" customHeight="1">
      <c r="A13" s="55"/>
      <c r="B13" s="36"/>
      <c r="C13" s="42"/>
      <c r="D13" s="42"/>
      <c r="E13" s="3">
        <v>2017</v>
      </c>
      <c r="F13" s="11">
        <f t="shared" si="0"/>
        <v>252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252</v>
      </c>
      <c r="K13" s="1"/>
    </row>
    <row r="14" spans="1:11" ht="18.75" customHeight="1">
      <c r="A14" s="55"/>
      <c r="B14" s="36"/>
      <c r="C14" s="42"/>
      <c r="D14" s="42"/>
      <c r="E14" s="3">
        <v>2018</v>
      </c>
      <c r="F14" s="11">
        <f t="shared" si="0"/>
        <v>204.70000000000002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204.70000000000002</v>
      </c>
      <c r="K14" s="1"/>
    </row>
    <row r="15" spans="1:11" ht="18.75" customHeight="1">
      <c r="A15" s="55"/>
      <c r="B15" s="36"/>
      <c r="C15" s="42"/>
      <c r="D15" s="42"/>
      <c r="E15" s="3">
        <v>2019</v>
      </c>
      <c r="F15" s="11">
        <f t="shared" si="0"/>
        <v>206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206</v>
      </c>
      <c r="K15" s="1"/>
    </row>
    <row r="16" spans="1:11" ht="18.75" customHeight="1">
      <c r="A16" s="55"/>
      <c r="B16" s="36"/>
      <c r="C16" s="42"/>
      <c r="D16" s="42"/>
      <c r="E16" s="3">
        <v>2020</v>
      </c>
      <c r="F16" s="11">
        <f t="shared" si="0"/>
        <v>156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156</v>
      </c>
      <c r="K16" s="1"/>
    </row>
    <row r="17" spans="1:11" ht="18.75" customHeight="1">
      <c r="A17" s="56"/>
      <c r="B17" s="36"/>
      <c r="C17" s="42"/>
      <c r="D17" s="42"/>
      <c r="E17" s="3">
        <v>2021</v>
      </c>
      <c r="F17" s="11">
        <f t="shared" si="0"/>
        <v>156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156</v>
      </c>
      <c r="K17" s="1"/>
    </row>
    <row r="18" spans="1:11" ht="18.75" customHeight="1">
      <c r="A18" s="18" t="s">
        <v>14</v>
      </c>
      <c r="B18" s="36"/>
      <c r="C18" s="43"/>
      <c r="D18" s="43"/>
      <c r="E18" s="3"/>
      <c r="F18" s="11">
        <f>SUM(F12:F17)</f>
        <v>1181.2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1181.2</v>
      </c>
      <c r="K18" s="1"/>
    </row>
    <row r="19" spans="1:11" ht="18.75" customHeight="1">
      <c r="A19" s="51" t="s">
        <v>39</v>
      </c>
      <c r="B19" s="36" t="s">
        <v>13</v>
      </c>
      <c r="C19" s="41">
        <v>2016</v>
      </c>
      <c r="D19" s="41">
        <v>2021</v>
      </c>
      <c r="E19" s="4">
        <v>2016</v>
      </c>
      <c r="F19" s="12">
        <f t="shared" ref="F19:F24" si="5">SUM(G19:J19)</f>
        <v>206.5</v>
      </c>
      <c r="G19" s="12">
        <f>G26+G33</f>
        <v>0</v>
      </c>
      <c r="H19" s="12">
        <f>H26+H33</f>
        <v>0</v>
      </c>
      <c r="I19" s="12">
        <f>I26+I33</f>
        <v>0</v>
      </c>
      <c r="J19" s="12">
        <f>J26+J33</f>
        <v>206.5</v>
      </c>
      <c r="K19" s="1"/>
    </row>
    <row r="20" spans="1:11" ht="18.75" customHeight="1">
      <c r="A20" s="52"/>
      <c r="B20" s="36"/>
      <c r="C20" s="42"/>
      <c r="D20" s="42"/>
      <c r="E20" s="4">
        <v>2017</v>
      </c>
      <c r="F20" s="12">
        <f t="shared" si="5"/>
        <v>252</v>
      </c>
      <c r="G20" s="12">
        <f>G27+G34</f>
        <v>0</v>
      </c>
      <c r="H20" s="12">
        <f>H27+H34</f>
        <v>0</v>
      </c>
      <c r="I20" s="12">
        <f>I27+I34</f>
        <v>0</v>
      </c>
      <c r="J20" s="12">
        <f>J27+J34</f>
        <v>252</v>
      </c>
      <c r="K20" s="1"/>
    </row>
    <row r="21" spans="1:11" ht="18.75" customHeight="1">
      <c r="A21" s="52"/>
      <c r="B21" s="36"/>
      <c r="C21" s="42"/>
      <c r="D21" s="42"/>
      <c r="E21" s="4">
        <v>2018</v>
      </c>
      <c r="F21" s="12">
        <f t="shared" si="5"/>
        <v>204.70000000000002</v>
      </c>
      <c r="G21" s="12">
        <f>G28+G35</f>
        <v>0</v>
      </c>
      <c r="H21" s="12">
        <f>H28+H35</f>
        <v>0</v>
      </c>
      <c r="I21" s="12">
        <f>I28+I35</f>
        <v>0</v>
      </c>
      <c r="J21" s="12">
        <f>J28+J35</f>
        <v>204.70000000000002</v>
      </c>
      <c r="K21" s="1"/>
    </row>
    <row r="22" spans="1:11" ht="18.75" customHeight="1">
      <c r="A22" s="52"/>
      <c r="B22" s="36"/>
      <c r="C22" s="42"/>
      <c r="D22" s="42"/>
      <c r="E22" s="4">
        <v>2019</v>
      </c>
      <c r="F22" s="12">
        <f t="shared" si="5"/>
        <v>206</v>
      </c>
      <c r="G22" s="12">
        <f>G29+G36</f>
        <v>0</v>
      </c>
      <c r="H22" s="12">
        <f>H29+H36</f>
        <v>0</v>
      </c>
      <c r="I22" s="12">
        <f>I29+I36</f>
        <v>0</v>
      </c>
      <c r="J22" s="12">
        <f>J29+J36</f>
        <v>206</v>
      </c>
      <c r="K22" s="1"/>
    </row>
    <row r="23" spans="1:11" ht="18.75" customHeight="1">
      <c r="A23" s="52"/>
      <c r="B23" s="36"/>
      <c r="C23" s="42"/>
      <c r="D23" s="42"/>
      <c r="E23" s="4">
        <v>2020</v>
      </c>
      <c r="F23" s="12">
        <f t="shared" si="5"/>
        <v>156</v>
      </c>
      <c r="G23" s="12">
        <f>G30+G37</f>
        <v>0</v>
      </c>
      <c r="H23" s="12">
        <f>H30+H37</f>
        <v>0</v>
      </c>
      <c r="I23" s="12">
        <f>I30+I37</f>
        <v>0</v>
      </c>
      <c r="J23" s="12">
        <f>J30+J37</f>
        <v>156</v>
      </c>
      <c r="K23" s="1"/>
    </row>
    <row r="24" spans="1:11" ht="18.75" customHeight="1">
      <c r="A24" s="53"/>
      <c r="B24" s="36"/>
      <c r="C24" s="42"/>
      <c r="D24" s="42"/>
      <c r="E24" s="4">
        <v>2021</v>
      </c>
      <c r="F24" s="12">
        <f t="shared" si="5"/>
        <v>156</v>
      </c>
      <c r="G24" s="12">
        <f>G31+G38</f>
        <v>0</v>
      </c>
      <c r="H24" s="12">
        <f>H31+H38</f>
        <v>0</v>
      </c>
      <c r="I24" s="12">
        <f>I31+I38</f>
        <v>0</v>
      </c>
      <c r="J24" s="12">
        <f>J31+J38</f>
        <v>156</v>
      </c>
      <c r="K24" s="1"/>
    </row>
    <row r="25" spans="1:11" ht="18.75" customHeight="1">
      <c r="A25" s="20" t="s">
        <v>14</v>
      </c>
      <c r="B25" s="36"/>
      <c r="C25" s="43"/>
      <c r="D25" s="43"/>
      <c r="E25" s="4"/>
      <c r="F25" s="12">
        <f>SUM(F19:F24)</f>
        <v>1181.2</v>
      </c>
      <c r="G25" s="12">
        <f>SUM(G19:G24)</f>
        <v>0</v>
      </c>
      <c r="H25" s="12">
        <f>SUM(H19:H24)</f>
        <v>0</v>
      </c>
      <c r="I25" s="12">
        <f>SUM(I19:I24)</f>
        <v>0</v>
      </c>
      <c r="J25" s="12">
        <f>SUM(J19:J24)</f>
        <v>1181.2</v>
      </c>
      <c r="K25" s="1"/>
    </row>
    <row r="26" spans="1:11" ht="18.75" customHeight="1">
      <c r="A26" s="41" t="s">
        <v>40</v>
      </c>
      <c r="B26" s="36" t="s">
        <v>13</v>
      </c>
      <c r="C26" s="41">
        <v>2016</v>
      </c>
      <c r="D26" s="41">
        <v>2021</v>
      </c>
      <c r="E26" s="2">
        <v>2016</v>
      </c>
      <c r="F26" s="13">
        <f t="shared" ref="F26:F31" si="6">SUM(G26:J26)</f>
        <v>158.19999999999999</v>
      </c>
      <c r="G26" s="13"/>
      <c r="H26" s="13"/>
      <c r="I26" s="13"/>
      <c r="J26" s="13">
        <v>158.19999999999999</v>
      </c>
      <c r="K26" s="1"/>
    </row>
    <row r="27" spans="1:11" ht="18.75" customHeight="1">
      <c r="A27" s="42"/>
      <c r="B27" s="36"/>
      <c r="C27" s="42"/>
      <c r="D27" s="42"/>
      <c r="E27" s="2">
        <v>2017</v>
      </c>
      <c r="F27" s="13">
        <f t="shared" si="6"/>
        <v>236</v>
      </c>
      <c r="G27" s="13"/>
      <c r="H27" s="13"/>
      <c r="I27" s="13"/>
      <c r="J27" s="15">
        <v>236</v>
      </c>
      <c r="K27" s="1"/>
    </row>
    <row r="28" spans="1:11" ht="18.75" customHeight="1">
      <c r="A28" s="42"/>
      <c r="B28" s="36"/>
      <c r="C28" s="42"/>
      <c r="D28" s="42"/>
      <c r="E28" s="2">
        <v>2018</v>
      </c>
      <c r="F28" s="13">
        <f t="shared" si="6"/>
        <v>187.8</v>
      </c>
      <c r="G28" s="13"/>
      <c r="H28" s="13"/>
      <c r="I28" s="13"/>
      <c r="J28" s="15">
        <v>187.8</v>
      </c>
      <c r="K28" s="1"/>
    </row>
    <row r="29" spans="1:11" ht="18.75" customHeight="1">
      <c r="A29" s="42"/>
      <c r="B29" s="36"/>
      <c r="C29" s="42"/>
      <c r="D29" s="42"/>
      <c r="E29" s="2">
        <v>2019</v>
      </c>
      <c r="F29" s="13">
        <f t="shared" si="6"/>
        <v>186</v>
      </c>
      <c r="G29" s="13"/>
      <c r="H29" s="13"/>
      <c r="I29" s="13"/>
      <c r="J29" s="15">
        <v>186</v>
      </c>
      <c r="K29" s="1"/>
    </row>
    <row r="30" spans="1:11" ht="18.75" customHeight="1">
      <c r="A30" s="42"/>
      <c r="B30" s="36"/>
      <c r="C30" s="42"/>
      <c r="D30" s="42"/>
      <c r="E30" s="2">
        <v>2020</v>
      </c>
      <c r="F30" s="13">
        <f t="shared" si="6"/>
        <v>136</v>
      </c>
      <c r="G30" s="13"/>
      <c r="H30" s="13"/>
      <c r="I30" s="13"/>
      <c r="J30" s="13">
        <v>136</v>
      </c>
      <c r="K30" s="1"/>
    </row>
    <row r="31" spans="1:11" ht="18.75" customHeight="1">
      <c r="A31" s="43"/>
      <c r="B31" s="36"/>
      <c r="C31" s="42"/>
      <c r="D31" s="42"/>
      <c r="E31" s="2">
        <v>2021</v>
      </c>
      <c r="F31" s="13">
        <f t="shared" si="6"/>
        <v>136</v>
      </c>
      <c r="G31" s="13"/>
      <c r="H31" s="13"/>
      <c r="I31" s="13"/>
      <c r="J31" s="13">
        <v>136</v>
      </c>
      <c r="K31" s="1"/>
    </row>
    <row r="32" spans="1:11" ht="18.75" customHeight="1">
      <c r="A32" s="18" t="s">
        <v>14</v>
      </c>
      <c r="B32" s="36"/>
      <c r="C32" s="43"/>
      <c r="D32" s="43"/>
      <c r="E32" s="3"/>
      <c r="F32" s="13">
        <f>SUM(F26:F31)</f>
        <v>1040</v>
      </c>
      <c r="G32" s="13">
        <f t="shared" ref="G32:J32" si="7">SUM(G26:G31)</f>
        <v>0</v>
      </c>
      <c r="H32" s="13">
        <f t="shared" si="7"/>
        <v>0</v>
      </c>
      <c r="I32" s="13">
        <f t="shared" si="7"/>
        <v>0</v>
      </c>
      <c r="J32" s="13">
        <f t="shared" si="7"/>
        <v>1040</v>
      </c>
      <c r="K32" s="1"/>
    </row>
    <row r="33" spans="1:11" ht="18.75" customHeight="1">
      <c r="A33" s="41" t="s">
        <v>41</v>
      </c>
      <c r="B33" s="36" t="s">
        <v>13</v>
      </c>
      <c r="C33" s="41">
        <v>2016</v>
      </c>
      <c r="D33" s="41">
        <v>2021</v>
      </c>
      <c r="E33" s="2">
        <v>2016</v>
      </c>
      <c r="F33" s="13">
        <f t="shared" ref="F33:F38" si="8">SUM(G33:J33)</f>
        <v>48.3</v>
      </c>
      <c r="G33" s="13"/>
      <c r="H33" s="13"/>
      <c r="I33" s="13"/>
      <c r="J33" s="13">
        <v>48.3</v>
      </c>
      <c r="K33" s="1"/>
    </row>
    <row r="34" spans="1:11" ht="18.75" customHeight="1">
      <c r="A34" s="42"/>
      <c r="B34" s="36"/>
      <c r="C34" s="42"/>
      <c r="D34" s="42"/>
      <c r="E34" s="2">
        <v>2017</v>
      </c>
      <c r="F34" s="13">
        <f t="shared" si="8"/>
        <v>16</v>
      </c>
      <c r="G34" s="13"/>
      <c r="H34" s="13"/>
      <c r="I34" s="13"/>
      <c r="J34" s="13">
        <v>16</v>
      </c>
      <c r="K34" s="1"/>
    </row>
    <row r="35" spans="1:11" ht="18.75" customHeight="1">
      <c r="A35" s="42"/>
      <c r="B35" s="36"/>
      <c r="C35" s="42"/>
      <c r="D35" s="42"/>
      <c r="E35" s="2">
        <v>2018</v>
      </c>
      <c r="F35" s="13">
        <f t="shared" si="8"/>
        <v>16.899999999999999</v>
      </c>
      <c r="G35" s="13"/>
      <c r="H35" s="13"/>
      <c r="I35" s="13"/>
      <c r="J35" s="13">
        <v>16.899999999999999</v>
      </c>
      <c r="K35" s="1"/>
    </row>
    <row r="36" spans="1:11" ht="18.75" customHeight="1">
      <c r="A36" s="42"/>
      <c r="B36" s="36"/>
      <c r="C36" s="42"/>
      <c r="D36" s="42"/>
      <c r="E36" s="2">
        <v>2019</v>
      </c>
      <c r="F36" s="13">
        <f t="shared" si="8"/>
        <v>20</v>
      </c>
      <c r="G36" s="13"/>
      <c r="H36" s="13"/>
      <c r="I36" s="13"/>
      <c r="J36" s="15">
        <v>20</v>
      </c>
      <c r="K36" s="1"/>
    </row>
    <row r="37" spans="1:11" ht="18.75" customHeight="1">
      <c r="A37" s="42"/>
      <c r="B37" s="36"/>
      <c r="C37" s="42"/>
      <c r="D37" s="42"/>
      <c r="E37" s="2">
        <v>2020</v>
      </c>
      <c r="F37" s="13">
        <f t="shared" si="8"/>
        <v>20</v>
      </c>
      <c r="G37" s="13"/>
      <c r="H37" s="13"/>
      <c r="I37" s="13"/>
      <c r="J37" s="15">
        <v>20</v>
      </c>
      <c r="K37" s="1"/>
    </row>
    <row r="38" spans="1:11" ht="18.75" customHeight="1">
      <c r="A38" s="43"/>
      <c r="B38" s="36"/>
      <c r="C38" s="42"/>
      <c r="D38" s="42"/>
      <c r="E38" s="2">
        <v>2021</v>
      </c>
      <c r="F38" s="13">
        <f t="shared" si="8"/>
        <v>20</v>
      </c>
      <c r="G38" s="13"/>
      <c r="H38" s="13"/>
      <c r="I38" s="13"/>
      <c r="J38" s="15">
        <v>20</v>
      </c>
      <c r="K38" s="1"/>
    </row>
    <row r="39" spans="1:11" ht="18.75" customHeight="1">
      <c r="A39" s="18" t="s">
        <v>14</v>
      </c>
      <c r="B39" s="36"/>
      <c r="C39" s="43"/>
      <c r="D39" s="43"/>
      <c r="E39" s="3"/>
      <c r="F39" s="13">
        <f>SUM(F33:F38)</f>
        <v>141.19999999999999</v>
      </c>
      <c r="G39" s="13">
        <f t="shared" ref="G39:J39" si="9">SUM(G33:G38)</f>
        <v>0</v>
      </c>
      <c r="H39" s="13">
        <f t="shared" si="9"/>
        <v>0</v>
      </c>
      <c r="I39" s="13">
        <f t="shared" si="9"/>
        <v>0</v>
      </c>
      <c r="J39" s="13">
        <f t="shared" si="9"/>
        <v>141.19999999999999</v>
      </c>
      <c r="K39" s="1"/>
    </row>
    <row r="40" spans="1:11">
      <c r="F40" s="23"/>
      <c r="G40" s="23"/>
      <c r="H40" s="23"/>
      <c r="I40" s="23"/>
      <c r="J40" s="23"/>
    </row>
  </sheetData>
  <mergeCells count="30">
    <mergeCell ref="A33:A38"/>
    <mergeCell ref="A26:A31"/>
    <mergeCell ref="A19:A24"/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8"/>
    <mergeCell ref="C12:C18"/>
    <mergeCell ref="D12:D18"/>
    <mergeCell ref="B33:B39"/>
    <mergeCell ref="C33:C39"/>
    <mergeCell ref="D33:D39"/>
    <mergeCell ref="B19:B25"/>
    <mergeCell ref="C19:C25"/>
    <mergeCell ref="D19:D25"/>
    <mergeCell ref="B26:B32"/>
    <mergeCell ref="C26:C32"/>
    <mergeCell ref="D26:D32"/>
  </mergeCells>
  <pageMargins left="0.70866141732283472" right="0.70866141732283472" top="0.32" bottom="0.6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workbookViewId="0">
      <selection activeCell="O21" sqref="O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0" t="s">
        <v>42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54" t="s">
        <v>43</v>
      </c>
      <c r="B12" s="36" t="s">
        <v>13</v>
      </c>
      <c r="C12" s="41">
        <v>2016</v>
      </c>
      <c r="D12" s="41">
        <v>2021</v>
      </c>
      <c r="E12" s="3">
        <v>2016</v>
      </c>
      <c r="F12" s="11">
        <f t="shared" ref="F12:F17" si="0">SUM(G12:J12)</f>
        <v>1100.3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1100.3</v>
      </c>
      <c r="K12" s="1"/>
    </row>
    <row r="13" spans="1:11" ht="18.75" customHeight="1">
      <c r="A13" s="55"/>
      <c r="B13" s="36"/>
      <c r="C13" s="42"/>
      <c r="D13" s="42"/>
      <c r="E13" s="3">
        <v>2017</v>
      </c>
      <c r="F13" s="11">
        <f t="shared" si="0"/>
        <v>551.70000000000005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551.70000000000005</v>
      </c>
      <c r="K13" s="1"/>
    </row>
    <row r="14" spans="1:11" ht="18.75" customHeight="1">
      <c r="A14" s="55"/>
      <c r="B14" s="36"/>
      <c r="C14" s="42"/>
      <c r="D14" s="42"/>
      <c r="E14" s="3">
        <v>2018</v>
      </c>
      <c r="F14" s="11">
        <f t="shared" si="0"/>
        <v>1304.1999999999998</v>
      </c>
      <c r="G14" s="11">
        <f t="shared" si="1"/>
        <v>0</v>
      </c>
      <c r="H14" s="11">
        <f t="shared" si="1"/>
        <v>0</v>
      </c>
      <c r="I14" s="11">
        <f t="shared" si="1"/>
        <v>369.9</v>
      </c>
      <c r="J14" s="11">
        <f t="shared" si="2"/>
        <v>934.3</v>
      </c>
      <c r="K14" s="1"/>
    </row>
    <row r="15" spans="1:11" ht="18.75" customHeight="1">
      <c r="A15" s="55"/>
      <c r="B15" s="36"/>
      <c r="C15" s="42"/>
      <c r="D15" s="42"/>
      <c r="E15" s="3">
        <v>2019</v>
      </c>
      <c r="F15" s="11">
        <f t="shared" si="0"/>
        <v>313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313</v>
      </c>
      <c r="K15" s="1"/>
    </row>
    <row r="16" spans="1:11" ht="18.75" customHeight="1">
      <c r="A16" s="55"/>
      <c r="B16" s="36"/>
      <c r="C16" s="42"/>
      <c r="D16" s="42"/>
      <c r="E16" s="3">
        <v>2020</v>
      </c>
      <c r="F16" s="11">
        <f t="shared" si="0"/>
        <v>757.9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757.9</v>
      </c>
      <c r="K16" s="1"/>
    </row>
    <row r="17" spans="1:11" ht="18.75" customHeight="1">
      <c r="A17" s="56"/>
      <c r="B17" s="36"/>
      <c r="C17" s="42"/>
      <c r="D17" s="42"/>
      <c r="E17" s="3">
        <v>2021</v>
      </c>
      <c r="F17" s="11">
        <f t="shared" si="0"/>
        <v>724.1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724.1</v>
      </c>
      <c r="K17" s="1"/>
    </row>
    <row r="18" spans="1:11" ht="18.75" customHeight="1">
      <c r="A18" s="18" t="s">
        <v>14</v>
      </c>
      <c r="B18" s="36"/>
      <c r="C18" s="43"/>
      <c r="D18" s="43"/>
      <c r="E18" s="3"/>
      <c r="F18" s="11">
        <f>SUM(F12:F17)</f>
        <v>4751.2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369.9</v>
      </c>
      <c r="J18" s="11">
        <f t="shared" si="4"/>
        <v>4381.3</v>
      </c>
      <c r="K18" s="1"/>
    </row>
    <row r="19" spans="1:11" ht="18.75" customHeight="1">
      <c r="A19" s="45" t="s">
        <v>44</v>
      </c>
      <c r="B19" s="36" t="s">
        <v>13</v>
      </c>
      <c r="C19" s="41">
        <v>2016</v>
      </c>
      <c r="D19" s="41">
        <v>2021</v>
      </c>
      <c r="E19" s="4">
        <v>2016</v>
      </c>
      <c r="F19" s="12">
        <f t="shared" ref="F19:F24" si="5">SUM(G19:J19)</f>
        <v>1100.3</v>
      </c>
      <c r="G19" s="12">
        <f>G26+G33</f>
        <v>0</v>
      </c>
      <c r="H19" s="12">
        <f t="shared" ref="H19:J19" si="6">H26+H33</f>
        <v>0</v>
      </c>
      <c r="I19" s="12">
        <f t="shared" si="6"/>
        <v>0</v>
      </c>
      <c r="J19" s="12">
        <f t="shared" si="6"/>
        <v>1100.3</v>
      </c>
      <c r="K19" s="1"/>
    </row>
    <row r="20" spans="1:11" ht="18.75" customHeight="1">
      <c r="A20" s="45"/>
      <c r="B20" s="36"/>
      <c r="C20" s="42"/>
      <c r="D20" s="42"/>
      <c r="E20" s="4">
        <v>2017</v>
      </c>
      <c r="F20" s="12">
        <f t="shared" si="5"/>
        <v>551.70000000000005</v>
      </c>
      <c r="G20" s="12">
        <f t="shared" ref="G20:J20" si="7">G27+G34</f>
        <v>0</v>
      </c>
      <c r="H20" s="12">
        <f t="shared" si="7"/>
        <v>0</v>
      </c>
      <c r="I20" s="12">
        <f t="shared" si="7"/>
        <v>0</v>
      </c>
      <c r="J20" s="12">
        <f t="shared" si="7"/>
        <v>551.70000000000005</v>
      </c>
      <c r="K20" s="1"/>
    </row>
    <row r="21" spans="1:11" ht="18.75" customHeight="1">
      <c r="A21" s="45"/>
      <c r="B21" s="36"/>
      <c r="C21" s="42"/>
      <c r="D21" s="42"/>
      <c r="E21" s="4">
        <v>2018</v>
      </c>
      <c r="F21" s="12">
        <f t="shared" si="5"/>
        <v>1304.1999999999998</v>
      </c>
      <c r="G21" s="12">
        <f t="shared" ref="G21:J21" si="8">G28+G35</f>
        <v>0</v>
      </c>
      <c r="H21" s="12">
        <f t="shared" si="8"/>
        <v>0</v>
      </c>
      <c r="I21" s="12">
        <f t="shared" si="8"/>
        <v>369.9</v>
      </c>
      <c r="J21" s="12">
        <f t="shared" si="8"/>
        <v>934.3</v>
      </c>
      <c r="K21" s="1"/>
    </row>
    <row r="22" spans="1:11" ht="18.75" customHeight="1">
      <c r="A22" s="45"/>
      <c r="B22" s="36"/>
      <c r="C22" s="42"/>
      <c r="D22" s="42"/>
      <c r="E22" s="4">
        <v>2019</v>
      </c>
      <c r="F22" s="12">
        <f t="shared" si="5"/>
        <v>313</v>
      </c>
      <c r="G22" s="12">
        <f t="shared" ref="G22:J22" si="9">G29+G36</f>
        <v>0</v>
      </c>
      <c r="H22" s="12">
        <f t="shared" si="9"/>
        <v>0</v>
      </c>
      <c r="I22" s="12">
        <f t="shared" si="9"/>
        <v>0</v>
      </c>
      <c r="J22" s="12">
        <f t="shared" si="9"/>
        <v>313</v>
      </c>
      <c r="K22" s="1"/>
    </row>
    <row r="23" spans="1:11" ht="18.75" customHeight="1">
      <c r="A23" s="45"/>
      <c r="B23" s="36"/>
      <c r="C23" s="42"/>
      <c r="D23" s="42"/>
      <c r="E23" s="4">
        <v>2020</v>
      </c>
      <c r="F23" s="12">
        <f t="shared" si="5"/>
        <v>757.9</v>
      </c>
      <c r="G23" s="12">
        <f t="shared" ref="G23:J24" si="10">G30+G37</f>
        <v>0</v>
      </c>
      <c r="H23" s="12">
        <f t="shared" si="10"/>
        <v>0</v>
      </c>
      <c r="I23" s="12">
        <f t="shared" si="10"/>
        <v>0</v>
      </c>
      <c r="J23" s="12">
        <f t="shared" si="10"/>
        <v>757.9</v>
      </c>
      <c r="K23" s="1"/>
    </row>
    <row r="24" spans="1:11" ht="18.75" customHeight="1">
      <c r="A24" s="35"/>
      <c r="B24" s="36"/>
      <c r="C24" s="42"/>
      <c r="D24" s="42"/>
      <c r="E24" s="4">
        <v>2021</v>
      </c>
      <c r="F24" s="12">
        <f t="shared" si="5"/>
        <v>724.1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724.1</v>
      </c>
      <c r="K24" s="1"/>
    </row>
    <row r="25" spans="1:11" ht="18.75" customHeight="1">
      <c r="A25" s="20" t="s">
        <v>14</v>
      </c>
      <c r="B25" s="36"/>
      <c r="C25" s="43"/>
      <c r="D25" s="43"/>
      <c r="E25" s="4"/>
      <c r="F25" s="12">
        <f>SUM(F19:F24)</f>
        <v>4751.2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369.9</v>
      </c>
      <c r="J25" s="12">
        <f t="shared" si="11"/>
        <v>4381.3</v>
      </c>
      <c r="K25" s="1"/>
    </row>
    <row r="26" spans="1:11" ht="18.75" customHeight="1">
      <c r="A26" s="41" t="s">
        <v>45</v>
      </c>
      <c r="B26" s="36" t="s">
        <v>13</v>
      </c>
      <c r="C26" s="41">
        <v>2016</v>
      </c>
      <c r="D26" s="41">
        <v>2021</v>
      </c>
      <c r="E26" s="2">
        <v>2016</v>
      </c>
      <c r="F26" s="13">
        <f t="shared" ref="F26:F31" si="12">SUM(G26:J26)</f>
        <v>1100.3</v>
      </c>
      <c r="G26" s="13"/>
      <c r="H26" s="13"/>
      <c r="I26" s="13"/>
      <c r="J26" s="13">
        <v>1100.3</v>
      </c>
      <c r="K26" s="1"/>
    </row>
    <row r="27" spans="1:11" ht="18.75" customHeight="1">
      <c r="A27" s="42"/>
      <c r="B27" s="36"/>
      <c r="C27" s="42"/>
      <c r="D27" s="42"/>
      <c r="E27" s="2">
        <v>2017</v>
      </c>
      <c r="F27" s="13">
        <f t="shared" si="12"/>
        <v>551.70000000000005</v>
      </c>
      <c r="G27" s="13"/>
      <c r="H27" s="13"/>
      <c r="I27" s="13"/>
      <c r="J27" s="15">
        <v>551.70000000000005</v>
      </c>
      <c r="K27" s="1"/>
    </row>
    <row r="28" spans="1:11" ht="18.75" customHeight="1">
      <c r="A28" s="42"/>
      <c r="B28" s="36"/>
      <c r="C28" s="42"/>
      <c r="D28" s="42"/>
      <c r="E28" s="2">
        <v>2018</v>
      </c>
      <c r="F28" s="13">
        <f t="shared" si="12"/>
        <v>934.3</v>
      </c>
      <c r="G28" s="13"/>
      <c r="H28" s="13"/>
      <c r="I28" s="13"/>
      <c r="J28" s="15">
        <v>934.3</v>
      </c>
      <c r="K28" s="1"/>
    </row>
    <row r="29" spans="1:11" ht="18.75" customHeight="1">
      <c r="A29" s="42"/>
      <c r="B29" s="36"/>
      <c r="C29" s="42"/>
      <c r="D29" s="42"/>
      <c r="E29" s="2">
        <v>2019</v>
      </c>
      <c r="F29" s="13">
        <f t="shared" si="12"/>
        <v>313</v>
      </c>
      <c r="G29" s="13"/>
      <c r="H29" s="13"/>
      <c r="I29" s="13"/>
      <c r="J29" s="15">
        <v>313</v>
      </c>
      <c r="K29" s="1"/>
    </row>
    <row r="30" spans="1:11" ht="18.75" customHeight="1">
      <c r="A30" s="42"/>
      <c r="B30" s="36"/>
      <c r="C30" s="42"/>
      <c r="D30" s="42"/>
      <c r="E30" s="2">
        <v>2020</v>
      </c>
      <c r="F30" s="13">
        <f t="shared" si="12"/>
        <v>757.9</v>
      </c>
      <c r="G30" s="13"/>
      <c r="H30" s="13"/>
      <c r="I30" s="13"/>
      <c r="J30" s="13">
        <v>757.9</v>
      </c>
      <c r="K30" s="1"/>
    </row>
    <row r="31" spans="1:11" ht="18.75" customHeight="1">
      <c r="A31" s="43"/>
      <c r="B31" s="36"/>
      <c r="C31" s="42"/>
      <c r="D31" s="42"/>
      <c r="E31" s="2">
        <v>2021</v>
      </c>
      <c r="F31" s="13">
        <f t="shared" si="12"/>
        <v>724.1</v>
      </c>
      <c r="G31" s="13"/>
      <c r="H31" s="13"/>
      <c r="I31" s="13"/>
      <c r="J31" s="13">
        <v>724.1</v>
      </c>
      <c r="K31" s="1"/>
    </row>
    <row r="32" spans="1:11" ht="18.75" customHeight="1">
      <c r="A32" s="18" t="s">
        <v>14</v>
      </c>
      <c r="B32" s="36"/>
      <c r="C32" s="43"/>
      <c r="D32" s="43"/>
      <c r="E32" s="3"/>
      <c r="F32" s="13">
        <f>SUM(F26:F31)</f>
        <v>4381.3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4381.3</v>
      </c>
      <c r="K32" s="1"/>
    </row>
    <row r="33" spans="1:11" ht="18.75" customHeight="1">
      <c r="A33" s="41" t="s">
        <v>53</v>
      </c>
      <c r="B33" s="36" t="s">
        <v>13</v>
      </c>
      <c r="C33" s="41">
        <v>2018</v>
      </c>
      <c r="D33" s="41">
        <v>2021</v>
      </c>
      <c r="E33" s="2">
        <v>2016</v>
      </c>
      <c r="F33" s="13">
        <f t="shared" ref="F33:F38" si="14">SUM(G33:J33)</f>
        <v>0</v>
      </c>
      <c r="G33" s="13"/>
      <c r="H33" s="13"/>
      <c r="I33" s="13"/>
      <c r="J33" s="13">
        <v>0</v>
      </c>
      <c r="K33" s="1"/>
    </row>
    <row r="34" spans="1:11" ht="18.75" customHeight="1">
      <c r="A34" s="42"/>
      <c r="B34" s="36"/>
      <c r="C34" s="42"/>
      <c r="D34" s="42"/>
      <c r="E34" s="2">
        <v>2017</v>
      </c>
      <c r="F34" s="13">
        <f t="shared" si="14"/>
        <v>0</v>
      </c>
      <c r="G34" s="13"/>
      <c r="H34" s="13"/>
      <c r="I34" s="13"/>
      <c r="J34" s="15">
        <v>0</v>
      </c>
      <c r="K34" s="1"/>
    </row>
    <row r="35" spans="1:11" ht="18.75" customHeight="1">
      <c r="A35" s="42"/>
      <c r="B35" s="36"/>
      <c r="C35" s="42"/>
      <c r="D35" s="42"/>
      <c r="E35" s="2">
        <v>2018</v>
      </c>
      <c r="F35" s="13">
        <f t="shared" si="14"/>
        <v>369.9</v>
      </c>
      <c r="G35" s="13"/>
      <c r="H35" s="13"/>
      <c r="I35" s="13">
        <v>369.9</v>
      </c>
      <c r="J35" s="15">
        <v>0</v>
      </c>
      <c r="K35" s="1"/>
    </row>
    <row r="36" spans="1:11" ht="18.75" customHeight="1">
      <c r="A36" s="42"/>
      <c r="B36" s="36"/>
      <c r="C36" s="42"/>
      <c r="D36" s="42"/>
      <c r="E36" s="2">
        <v>2019</v>
      </c>
      <c r="F36" s="13">
        <f t="shared" si="14"/>
        <v>0</v>
      </c>
      <c r="G36" s="13"/>
      <c r="H36" s="13"/>
      <c r="I36" s="13"/>
      <c r="J36" s="15">
        <v>0</v>
      </c>
      <c r="K36" s="1"/>
    </row>
    <row r="37" spans="1:11" ht="18.75" customHeight="1">
      <c r="A37" s="42"/>
      <c r="B37" s="36"/>
      <c r="C37" s="42"/>
      <c r="D37" s="42"/>
      <c r="E37" s="2">
        <v>2020</v>
      </c>
      <c r="F37" s="13">
        <f t="shared" si="14"/>
        <v>0</v>
      </c>
      <c r="G37" s="13"/>
      <c r="H37" s="13"/>
      <c r="I37" s="13"/>
      <c r="J37" s="13">
        <v>0</v>
      </c>
      <c r="K37" s="1"/>
    </row>
    <row r="38" spans="1:11" ht="18.75" customHeight="1">
      <c r="A38" s="43"/>
      <c r="B38" s="36"/>
      <c r="C38" s="42"/>
      <c r="D38" s="42"/>
      <c r="E38" s="2">
        <v>2021</v>
      </c>
      <c r="F38" s="13">
        <f t="shared" si="14"/>
        <v>0</v>
      </c>
      <c r="G38" s="13"/>
      <c r="H38" s="13"/>
      <c r="I38" s="13"/>
      <c r="J38" s="13">
        <v>0</v>
      </c>
      <c r="K38" s="1"/>
    </row>
    <row r="39" spans="1:11" ht="18.75" customHeight="1">
      <c r="A39" s="25" t="s">
        <v>14</v>
      </c>
      <c r="B39" s="36"/>
      <c r="C39" s="43"/>
      <c r="D39" s="43"/>
      <c r="E39" s="3"/>
      <c r="F39" s="13">
        <f>SUM(F33:F38)</f>
        <v>369.9</v>
      </c>
      <c r="G39" s="13">
        <f t="shared" ref="G39:J39" si="15">SUM(G33:G38)</f>
        <v>0</v>
      </c>
      <c r="H39" s="13">
        <f t="shared" si="15"/>
        <v>0</v>
      </c>
      <c r="I39" s="13">
        <f t="shared" si="15"/>
        <v>369.9</v>
      </c>
      <c r="J39" s="13">
        <f t="shared" si="15"/>
        <v>0</v>
      </c>
      <c r="K39" s="1"/>
    </row>
  </sheetData>
  <mergeCells count="30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8"/>
    <mergeCell ref="C12:C18"/>
    <mergeCell ref="D12:D18"/>
    <mergeCell ref="A19:A23"/>
    <mergeCell ref="B19:B25"/>
    <mergeCell ref="C19:C25"/>
    <mergeCell ref="D19:D25"/>
    <mergeCell ref="A12:A17"/>
    <mergeCell ref="B33:B39"/>
    <mergeCell ref="C33:C39"/>
    <mergeCell ref="D33:D39"/>
    <mergeCell ref="B26:B32"/>
    <mergeCell ref="C26:C32"/>
    <mergeCell ref="D26:D32"/>
    <mergeCell ref="A33:A38"/>
    <mergeCell ref="A26:A31"/>
  </mergeCells>
  <pageMargins left="0.70866141732283472" right="0.70866141732283472" top="0.38" bottom="0.54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0"/>
  <sheetViews>
    <sheetView topLeftCell="A2" workbookViewId="0">
      <selection activeCell="F21" sqref="F21"/>
    </sheetView>
  </sheetViews>
  <sheetFormatPr defaultRowHeight="15"/>
  <cols>
    <col min="1" max="1" width="30.7109375" style="26" customWidth="1"/>
    <col min="2" max="2" width="14.42578125" style="26" customWidth="1"/>
    <col min="3" max="5" width="9.140625" style="9"/>
    <col min="6" max="10" width="12" style="9" customWidth="1"/>
    <col min="11" max="16384" width="9.140625" style="9"/>
  </cols>
  <sheetData>
    <row r="1" spans="1:11">
      <c r="I1" s="40" t="s">
        <v>31</v>
      </c>
      <c r="J1" s="40"/>
    </row>
    <row r="3" spans="1:11" ht="16.5">
      <c r="A3" s="49" t="s">
        <v>30</v>
      </c>
      <c r="B3" s="49"/>
      <c r="C3" s="49"/>
      <c r="D3" s="49"/>
      <c r="E3" s="49"/>
      <c r="F3" s="49"/>
      <c r="G3" s="49"/>
      <c r="H3" s="49"/>
      <c r="I3" s="49"/>
      <c r="J3" s="49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7" t="s">
        <v>4</v>
      </c>
      <c r="G5" s="37"/>
      <c r="H5" s="37"/>
      <c r="I5" s="37"/>
      <c r="J5" s="37"/>
      <c r="K5" s="27"/>
    </row>
    <row r="6" spans="1:11">
      <c r="A6" s="37"/>
      <c r="B6" s="37"/>
      <c r="C6" s="37" t="s">
        <v>5</v>
      </c>
      <c r="D6" s="37" t="s">
        <v>6</v>
      </c>
      <c r="E6" s="37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27"/>
    </row>
    <row r="7" spans="1:11">
      <c r="A7" s="37"/>
      <c r="B7" s="37"/>
      <c r="C7" s="37"/>
      <c r="D7" s="37"/>
      <c r="E7" s="37"/>
      <c r="F7" s="37"/>
      <c r="G7" s="37"/>
      <c r="H7" s="37"/>
      <c r="I7" s="37"/>
      <c r="J7" s="37"/>
      <c r="K7" s="27"/>
    </row>
    <row r="8" spans="1:11">
      <c r="A8" s="37"/>
      <c r="B8" s="37"/>
      <c r="C8" s="37"/>
      <c r="D8" s="37"/>
      <c r="E8" s="37"/>
      <c r="F8" s="37"/>
      <c r="G8" s="37"/>
      <c r="H8" s="37"/>
      <c r="I8" s="37"/>
      <c r="J8" s="37"/>
      <c r="K8" s="27"/>
    </row>
    <row r="9" spans="1:11" ht="12.75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27"/>
    </row>
    <row r="10" spans="1:11" ht="3.75" hidden="1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27"/>
    </row>
    <row r="11" spans="1:11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27"/>
    </row>
    <row r="12" spans="1:11" ht="18.75" customHeight="1">
      <c r="A12" s="63" t="s">
        <v>12</v>
      </c>
      <c r="B12" s="37" t="s">
        <v>13</v>
      </c>
      <c r="C12" s="46">
        <v>2016</v>
      </c>
      <c r="D12" s="46">
        <v>2021</v>
      </c>
      <c r="E12" s="17">
        <v>2016</v>
      </c>
      <c r="F12" s="11">
        <f t="shared" ref="F12:F17" si="0">SUM(G12:J12)</f>
        <v>7474.4999999999991</v>
      </c>
      <c r="G12" s="11">
        <f>G19+G33</f>
        <v>195.1</v>
      </c>
      <c r="H12" s="11">
        <f t="shared" ref="H12:J12" si="1">H19+H33</f>
        <v>511.1</v>
      </c>
      <c r="I12" s="11">
        <f t="shared" si="1"/>
        <v>0</v>
      </c>
      <c r="J12" s="11">
        <f t="shared" si="1"/>
        <v>6768.2999999999993</v>
      </c>
      <c r="K12" s="27"/>
    </row>
    <row r="13" spans="1:11" ht="18.75" customHeight="1">
      <c r="A13" s="64"/>
      <c r="B13" s="37"/>
      <c r="C13" s="47"/>
      <c r="D13" s="47"/>
      <c r="E13" s="17">
        <v>2017</v>
      </c>
      <c r="F13" s="11">
        <f t="shared" si="0"/>
        <v>8740.2999999999993</v>
      </c>
      <c r="G13" s="11">
        <f>G20+G34</f>
        <v>233.7</v>
      </c>
      <c r="H13" s="11">
        <f>H20+H34</f>
        <v>511.1</v>
      </c>
      <c r="I13" s="11">
        <f>I20+I34</f>
        <v>0</v>
      </c>
      <c r="J13" s="11">
        <f>J20+J34</f>
        <v>7995.5</v>
      </c>
      <c r="K13" s="27"/>
    </row>
    <row r="14" spans="1:11" ht="18.75" customHeight="1">
      <c r="A14" s="64"/>
      <c r="B14" s="37"/>
      <c r="C14" s="47"/>
      <c r="D14" s="47"/>
      <c r="E14" s="17">
        <v>2018</v>
      </c>
      <c r="F14" s="11">
        <f t="shared" si="0"/>
        <v>9248.6</v>
      </c>
      <c r="G14" s="11">
        <f>G21+G35</f>
        <v>254.4</v>
      </c>
      <c r="H14" s="11">
        <f>H21+H35</f>
        <v>539.6</v>
      </c>
      <c r="I14" s="11">
        <f>I21+I35</f>
        <v>0</v>
      </c>
      <c r="J14" s="11">
        <f>J21+J35</f>
        <v>8454.6</v>
      </c>
      <c r="K14" s="27"/>
    </row>
    <row r="15" spans="1:11" ht="18.75" customHeight="1">
      <c r="A15" s="64"/>
      <c r="B15" s="37"/>
      <c r="C15" s="47"/>
      <c r="D15" s="47"/>
      <c r="E15" s="17">
        <v>2019</v>
      </c>
      <c r="F15" s="11">
        <f t="shared" si="0"/>
        <v>10180.4</v>
      </c>
      <c r="G15" s="11">
        <f>G22+G36</f>
        <v>278.3</v>
      </c>
      <c r="H15" s="11">
        <f>H22+H36</f>
        <v>3.5</v>
      </c>
      <c r="I15" s="11">
        <f>I22+I36</f>
        <v>0</v>
      </c>
      <c r="J15" s="11">
        <f>J22+J36</f>
        <v>9898.6</v>
      </c>
      <c r="K15" s="27"/>
    </row>
    <row r="16" spans="1:11" ht="18.75" customHeight="1">
      <c r="A16" s="64"/>
      <c r="B16" s="37"/>
      <c r="C16" s="47"/>
      <c r="D16" s="47"/>
      <c r="E16" s="17">
        <v>2020</v>
      </c>
      <c r="F16" s="11">
        <f t="shared" si="0"/>
        <v>10274.999999999998</v>
      </c>
      <c r="G16" s="11">
        <f>G23+G37</f>
        <v>281.39999999999998</v>
      </c>
      <c r="H16" s="11">
        <f>H23+H37</f>
        <v>3.5</v>
      </c>
      <c r="I16" s="11">
        <f>I23+I37</f>
        <v>0</v>
      </c>
      <c r="J16" s="11">
        <f>J23+J37</f>
        <v>9990.0999999999985</v>
      </c>
      <c r="K16" s="27"/>
    </row>
    <row r="17" spans="1:11" ht="18.75" customHeight="1">
      <c r="A17" s="65"/>
      <c r="B17" s="37"/>
      <c r="C17" s="47"/>
      <c r="D17" s="47"/>
      <c r="E17" s="17">
        <v>2021</v>
      </c>
      <c r="F17" s="11">
        <f t="shared" si="0"/>
        <v>10659.3</v>
      </c>
      <c r="G17" s="11">
        <f>G24+G38</f>
        <v>291.5</v>
      </c>
      <c r="H17" s="11">
        <f>H24+H38</f>
        <v>3.5</v>
      </c>
      <c r="I17" s="11">
        <f>I24+I38</f>
        <v>0</v>
      </c>
      <c r="J17" s="11">
        <f>J24+J38</f>
        <v>10364.299999999999</v>
      </c>
      <c r="K17" s="27"/>
    </row>
    <row r="18" spans="1:11" ht="18.75" customHeight="1">
      <c r="A18" s="28" t="s">
        <v>14</v>
      </c>
      <c r="B18" s="37"/>
      <c r="C18" s="48"/>
      <c r="D18" s="48"/>
      <c r="E18" s="17"/>
      <c r="F18" s="11">
        <f>SUM(F12:F17)</f>
        <v>56578.100000000006</v>
      </c>
      <c r="G18" s="11">
        <f t="shared" ref="G18:J18" si="2">SUM(G12:G17)</f>
        <v>1534.4</v>
      </c>
      <c r="H18" s="11">
        <f t="shared" si="2"/>
        <v>1572.3000000000002</v>
      </c>
      <c r="I18" s="11">
        <f t="shared" si="2"/>
        <v>0</v>
      </c>
      <c r="J18" s="11">
        <f t="shared" si="2"/>
        <v>53471.399999999994</v>
      </c>
      <c r="K18" s="27"/>
    </row>
    <row r="19" spans="1:11" ht="18.75" customHeight="1">
      <c r="A19" s="60" t="s">
        <v>15</v>
      </c>
      <c r="B19" s="37" t="s">
        <v>13</v>
      </c>
      <c r="C19" s="46">
        <v>2016</v>
      </c>
      <c r="D19" s="46">
        <v>2021</v>
      </c>
      <c r="E19" s="29">
        <v>2016</v>
      </c>
      <c r="F19" s="12">
        <f t="shared" ref="F19:F24" si="3">SUM(G19:J19)</f>
        <v>1151.4000000000001</v>
      </c>
      <c r="G19" s="12">
        <f>G26</f>
        <v>0</v>
      </c>
      <c r="H19" s="12">
        <f t="shared" ref="H19:J19" si="4">H26</f>
        <v>0</v>
      </c>
      <c r="I19" s="12">
        <f t="shared" si="4"/>
        <v>0</v>
      </c>
      <c r="J19" s="12">
        <f t="shared" si="4"/>
        <v>1151.4000000000001</v>
      </c>
      <c r="K19" s="27"/>
    </row>
    <row r="20" spans="1:11" ht="18.75" customHeight="1">
      <c r="A20" s="61"/>
      <c r="B20" s="37"/>
      <c r="C20" s="47"/>
      <c r="D20" s="47"/>
      <c r="E20" s="29">
        <v>2017</v>
      </c>
      <c r="F20" s="12">
        <f t="shared" si="3"/>
        <v>1325.1</v>
      </c>
      <c r="G20" s="12">
        <f t="shared" ref="G20:J24" si="5">G27</f>
        <v>0</v>
      </c>
      <c r="H20" s="12">
        <f t="shared" si="5"/>
        <v>0</v>
      </c>
      <c r="I20" s="12">
        <f t="shared" si="5"/>
        <v>0</v>
      </c>
      <c r="J20" s="12">
        <f t="shared" si="5"/>
        <v>1325.1</v>
      </c>
      <c r="K20" s="27"/>
    </row>
    <row r="21" spans="1:11" ht="18.75" customHeight="1">
      <c r="A21" s="61"/>
      <c r="B21" s="37"/>
      <c r="C21" s="47"/>
      <c r="D21" s="47"/>
      <c r="E21" s="29">
        <v>2018</v>
      </c>
      <c r="F21" s="12">
        <f t="shared" si="3"/>
        <v>1478.2</v>
      </c>
      <c r="G21" s="12">
        <f t="shared" si="5"/>
        <v>0</v>
      </c>
      <c r="H21" s="12">
        <f t="shared" si="5"/>
        <v>0</v>
      </c>
      <c r="I21" s="12">
        <f t="shared" si="5"/>
        <v>0</v>
      </c>
      <c r="J21" s="12">
        <f t="shared" si="5"/>
        <v>1478.2</v>
      </c>
      <c r="K21" s="27"/>
    </row>
    <row r="22" spans="1:11" ht="18.75" customHeight="1">
      <c r="A22" s="61"/>
      <c r="B22" s="37"/>
      <c r="C22" s="47"/>
      <c r="D22" s="47"/>
      <c r="E22" s="29">
        <v>2019</v>
      </c>
      <c r="F22" s="12">
        <f t="shared" si="3"/>
        <v>1767.7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1767.7</v>
      </c>
      <c r="K22" s="27"/>
    </row>
    <row r="23" spans="1:11" ht="18.75" customHeight="1">
      <c r="A23" s="61"/>
      <c r="B23" s="37"/>
      <c r="C23" s="47"/>
      <c r="D23" s="47"/>
      <c r="E23" s="29">
        <v>2020</v>
      </c>
      <c r="F23" s="12">
        <f t="shared" si="3"/>
        <v>1838</v>
      </c>
      <c r="G23" s="12">
        <f t="shared" si="5"/>
        <v>0</v>
      </c>
      <c r="H23" s="12">
        <f t="shared" si="5"/>
        <v>0</v>
      </c>
      <c r="I23" s="12">
        <f t="shared" si="5"/>
        <v>0</v>
      </c>
      <c r="J23" s="12">
        <f t="shared" si="5"/>
        <v>1838</v>
      </c>
      <c r="K23" s="27"/>
    </row>
    <row r="24" spans="1:11" ht="18.75" customHeight="1">
      <c r="A24" s="62"/>
      <c r="B24" s="37"/>
      <c r="C24" s="47"/>
      <c r="D24" s="47"/>
      <c r="E24" s="29">
        <v>2021</v>
      </c>
      <c r="F24" s="12">
        <f t="shared" si="3"/>
        <v>1911.2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1911.2</v>
      </c>
      <c r="K24" s="27"/>
    </row>
    <row r="25" spans="1:11" ht="18.75" customHeight="1">
      <c r="A25" s="30" t="s">
        <v>14</v>
      </c>
      <c r="B25" s="37"/>
      <c r="C25" s="48"/>
      <c r="D25" s="48"/>
      <c r="E25" s="29"/>
      <c r="F25" s="12">
        <f>SUM(F19:F24)</f>
        <v>9471.6</v>
      </c>
      <c r="G25" s="12">
        <f t="shared" ref="G25:J25" si="6">SUM(G19:G24)</f>
        <v>0</v>
      </c>
      <c r="H25" s="12">
        <f t="shared" si="6"/>
        <v>0</v>
      </c>
      <c r="I25" s="12">
        <f t="shared" si="6"/>
        <v>0</v>
      </c>
      <c r="J25" s="12">
        <f t="shared" si="6"/>
        <v>9471.6</v>
      </c>
      <c r="K25" s="27"/>
    </row>
    <row r="26" spans="1:11" ht="18.75" customHeight="1">
      <c r="A26" s="46" t="s">
        <v>16</v>
      </c>
      <c r="B26" s="37" t="s">
        <v>13</v>
      </c>
      <c r="C26" s="46">
        <v>2016</v>
      </c>
      <c r="D26" s="46">
        <v>2021</v>
      </c>
      <c r="E26" s="10">
        <v>2016</v>
      </c>
      <c r="F26" s="13">
        <f t="shared" ref="F26:F31" si="7">SUM(G26:J26)</f>
        <v>1151.4000000000001</v>
      </c>
      <c r="G26" s="13"/>
      <c r="H26" s="13"/>
      <c r="I26" s="13"/>
      <c r="J26" s="13">
        <v>1151.4000000000001</v>
      </c>
      <c r="K26" s="27"/>
    </row>
    <row r="27" spans="1:11" ht="18.75" customHeight="1">
      <c r="A27" s="47"/>
      <c r="B27" s="37"/>
      <c r="C27" s="47"/>
      <c r="D27" s="47"/>
      <c r="E27" s="10">
        <v>2017</v>
      </c>
      <c r="F27" s="13">
        <f t="shared" si="7"/>
        <v>1325.1</v>
      </c>
      <c r="G27" s="13"/>
      <c r="H27" s="13"/>
      <c r="I27" s="13"/>
      <c r="J27" s="15">
        <v>1325.1</v>
      </c>
      <c r="K27" s="27"/>
    </row>
    <row r="28" spans="1:11" ht="18.75" customHeight="1">
      <c r="A28" s="47"/>
      <c r="B28" s="37"/>
      <c r="C28" s="47"/>
      <c r="D28" s="47"/>
      <c r="E28" s="10">
        <v>2018</v>
      </c>
      <c r="F28" s="13">
        <f t="shared" si="7"/>
        <v>1478.2</v>
      </c>
      <c r="G28" s="13"/>
      <c r="H28" s="13"/>
      <c r="I28" s="13"/>
      <c r="J28" s="15">
        <v>1478.2</v>
      </c>
      <c r="K28" s="27"/>
    </row>
    <row r="29" spans="1:11" ht="18.75" customHeight="1">
      <c r="A29" s="47"/>
      <c r="B29" s="37"/>
      <c r="C29" s="47"/>
      <c r="D29" s="47"/>
      <c r="E29" s="10">
        <v>2019</v>
      </c>
      <c r="F29" s="13">
        <f t="shared" si="7"/>
        <v>1767.7</v>
      </c>
      <c r="G29" s="13"/>
      <c r="H29" s="13"/>
      <c r="I29" s="13"/>
      <c r="J29" s="15">
        <v>1767.7</v>
      </c>
      <c r="K29" s="27"/>
    </row>
    <row r="30" spans="1:11" ht="18.75" customHeight="1">
      <c r="A30" s="47"/>
      <c r="B30" s="37"/>
      <c r="C30" s="47"/>
      <c r="D30" s="47"/>
      <c r="E30" s="10">
        <v>2020</v>
      </c>
      <c r="F30" s="13">
        <f t="shared" si="7"/>
        <v>1838</v>
      </c>
      <c r="G30" s="13"/>
      <c r="H30" s="13"/>
      <c r="I30" s="13"/>
      <c r="J30" s="13">
        <v>1838</v>
      </c>
      <c r="K30" s="27"/>
    </row>
    <row r="31" spans="1:11" ht="18.75" customHeight="1">
      <c r="A31" s="48"/>
      <c r="B31" s="37"/>
      <c r="C31" s="47"/>
      <c r="D31" s="47"/>
      <c r="E31" s="10">
        <v>2021</v>
      </c>
      <c r="F31" s="13">
        <f t="shared" si="7"/>
        <v>1911.2</v>
      </c>
      <c r="G31" s="13"/>
      <c r="H31" s="13"/>
      <c r="I31" s="13"/>
      <c r="J31" s="13">
        <v>1911.2</v>
      </c>
      <c r="K31" s="27"/>
    </row>
    <row r="32" spans="1:11" ht="18.75" customHeight="1">
      <c r="A32" s="28" t="s">
        <v>14</v>
      </c>
      <c r="B32" s="37"/>
      <c r="C32" s="48"/>
      <c r="D32" s="48"/>
      <c r="E32" s="17"/>
      <c r="F32" s="13">
        <f>SUM(F26:F31)</f>
        <v>9471.6</v>
      </c>
      <c r="G32" s="13">
        <f t="shared" ref="G32:J32" si="8">SUM(G26:G31)</f>
        <v>0</v>
      </c>
      <c r="H32" s="13">
        <f t="shared" si="8"/>
        <v>0</v>
      </c>
      <c r="I32" s="13">
        <f t="shared" si="8"/>
        <v>0</v>
      </c>
      <c r="J32" s="13">
        <f t="shared" si="8"/>
        <v>9471.6</v>
      </c>
      <c r="K32" s="27"/>
    </row>
    <row r="33" spans="1:11" ht="18.75" customHeight="1">
      <c r="A33" s="60" t="s">
        <v>17</v>
      </c>
      <c r="B33" s="37" t="s">
        <v>13</v>
      </c>
      <c r="C33" s="46">
        <v>2016</v>
      </c>
      <c r="D33" s="46">
        <v>2021</v>
      </c>
      <c r="E33" s="29">
        <v>2016</v>
      </c>
      <c r="F33" s="12">
        <f t="shared" ref="F33:F38" si="9">SUM(G33:J33)</f>
        <v>6323.0999999999995</v>
      </c>
      <c r="G33" s="12">
        <f>G40+G47+G54+G75+G82+G89+G96+G103+G110+G117+G124</f>
        <v>195.1</v>
      </c>
      <c r="H33" s="12">
        <f t="shared" ref="H33:J33" si="10">H40+H47+H54+H75+H82+H89+H96+H103+H110+H117+H124</f>
        <v>511.1</v>
      </c>
      <c r="I33" s="12">
        <f t="shared" si="10"/>
        <v>0</v>
      </c>
      <c r="J33" s="12">
        <f t="shared" si="10"/>
        <v>5616.9</v>
      </c>
      <c r="K33" s="27"/>
    </row>
    <row r="34" spans="1:11" ht="18.75" customHeight="1">
      <c r="A34" s="61"/>
      <c r="B34" s="37"/>
      <c r="C34" s="47"/>
      <c r="D34" s="47"/>
      <c r="E34" s="29">
        <v>2017</v>
      </c>
      <c r="F34" s="12">
        <f t="shared" si="9"/>
        <v>7415.2</v>
      </c>
      <c r="G34" s="12">
        <f>G41+G48+G55+G76+G83+G90+G97+G104+G111+G118+G125</f>
        <v>233.7</v>
      </c>
      <c r="H34" s="12">
        <f>H41+H48+H55+H76+H83+H90+H97+H104+H111+H118+H125</f>
        <v>511.1</v>
      </c>
      <c r="I34" s="12">
        <f>I41+I48+I55+I76+I83+I90+I97+I104+I111+I118+I125</f>
        <v>0</v>
      </c>
      <c r="J34" s="12">
        <f>J41+J48+J55+J76+J83+J90+J97+J104+J111+J118+J125</f>
        <v>6670.4</v>
      </c>
      <c r="K34" s="27"/>
    </row>
    <row r="35" spans="1:11" ht="18.75" customHeight="1">
      <c r="A35" s="61"/>
      <c r="B35" s="37"/>
      <c r="C35" s="47"/>
      <c r="D35" s="47"/>
      <c r="E35" s="29">
        <v>2018</v>
      </c>
      <c r="F35" s="12">
        <f t="shared" si="9"/>
        <v>7770.4000000000005</v>
      </c>
      <c r="G35" s="12">
        <f>G42+G49+G56+G77+G84+G91+G98+G105+G112+G119+G126</f>
        <v>254.4</v>
      </c>
      <c r="H35" s="12">
        <f>H42+H49+H56+H77+H84+H91+H98+H105+H112+H119+H126</f>
        <v>539.6</v>
      </c>
      <c r="I35" s="12">
        <f>I42+I49+I56+I77+I84+I91+I98+I105+I112+I119+I126</f>
        <v>0</v>
      </c>
      <c r="J35" s="12">
        <f>J42+J49+J56+J77+J84+J91+J98+J105+J112+J119+J126</f>
        <v>6976.4000000000005</v>
      </c>
      <c r="K35" s="27"/>
    </row>
    <row r="36" spans="1:11" ht="18.75" customHeight="1">
      <c r="A36" s="61"/>
      <c r="B36" s="37"/>
      <c r="C36" s="47"/>
      <c r="D36" s="47"/>
      <c r="E36" s="29">
        <v>2019</v>
      </c>
      <c r="F36" s="12">
        <f t="shared" si="9"/>
        <v>8412.6999999999989</v>
      </c>
      <c r="G36" s="12">
        <f>G43+G50+G57+G78+G85+G92+G99+G106+G113+G120+G127</f>
        <v>278.3</v>
      </c>
      <c r="H36" s="12">
        <f>H43+H50+H57+H78+H85+H92+H99+H106+H113+H120+H127</f>
        <v>3.5</v>
      </c>
      <c r="I36" s="12">
        <f>I43+I50+I57+I78+I85+I92+I99+I106+I113+I120+I127</f>
        <v>0</v>
      </c>
      <c r="J36" s="12">
        <f>J43+J50+J57+J78+J85+J92+J99+J106+J113+J120+J127</f>
        <v>8130.9</v>
      </c>
      <c r="K36" s="27"/>
    </row>
    <row r="37" spans="1:11" ht="18.75" customHeight="1">
      <c r="A37" s="61"/>
      <c r="B37" s="37"/>
      <c r="C37" s="47"/>
      <c r="D37" s="47"/>
      <c r="E37" s="29">
        <v>2020</v>
      </c>
      <c r="F37" s="12">
        <f t="shared" si="9"/>
        <v>8437</v>
      </c>
      <c r="G37" s="12">
        <f>G44+G51+G58+G79+G86+G93+G100+G107+G114+G121+G128</f>
        <v>281.39999999999998</v>
      </c>
      <c r="H37" s="12">
        <f>H44+H51+H58+H79+H86+H93+H100+H107+H114+H121+H128</f>
        <v>3.5</v>
      </c>
      <c r="I37" s="12">
        <f>I44+I51+I58+I79+I86+I93+I100+I107+I114+I121+I128</f>
        <v>0</v>
      </c>
      <c r="J37" s="12">
        <f>J44+J51+J58+J79+J86+J93+J100+J107+J114+J121+J128</f>
        <v>8152.0999999999995</v>
      </c>
      <c r="K37" s="27"/>
    </row>
    <row r="38" spans="1:11" ht="18.75" customHeight="1">
      <c r="A38" s="62"/>
      <c r="B38" s="37"/>
      <c r="C38" s="47"/>
      <c r="D38" s="47"/>
      <c r="E38" s="29">
        <v>2021</v>
      </c>
      <c r="F38" s="12">
        <f t="shared" si="9"/>
        <v>8748.0999999999985</v>
      </c>
      <c r="G38" s="12">
        <f>G45+G52+G59+G80+G87+G94+G101+G108+G115+G122+G129</f>
        <v>291.5</v>
      </c>
      <c r="H38" s="12">
        <f>H45+H52+H59+H80+H87+H94+H101+H108+H115+H122+H129</f>
        <v>3.5</v>
      </c>
      <c r="I38" s="12">
        <f>I45+I52+I59+I80+I87+I94+I101+I108+I115+I122+I129</f>
        <v>0</v>
      </c>
      <c r="J38" s="12">
        <f>J45+J52+J59+J80+J87+J94+J101+J108+J115+J122+J129</f>
        <v>8453.0999999999985</v>
      </c>
      <c r="K38" s="27"/>
    </row>
    <row r="39" spans="1:11" ht="18.75" customHeight="1">
      <c r="A39" s="30" t="s">
        <v>14</v>
      </c>
      <c r="B39" s="37"/>
      <c r="C39" s="48"/>
      <c r="D39" s="48"/>
      <c r="E39" s="29"/>
      <c r="F39" s="12">
        <f>SUM(F33:F38)</f>
        <v>47106.5</v>
      </c>
      <c r="G39" s="12">
        <f t="shared" ref="G39:J39" si="11">SUM(G33:G38)</f>
        <v>1534.4</v>
      </c>
      <c r="H39" s="12">
        <f t="shared" si="11"/>
        <v>1572.3000000000002</v>
      </c>
      <c r="I39" s="12">
        <f t="shared" si="11"/>
        <v>0</v>
      </c>
      <c r="J39" s="12">
        <f t="shared" si="11"/>
        <v>43999.799999999996</v>
      </c>
      <c r="K39" s="27"/>
    </row>
    <row r="40" spans="1:11" ht="18.75" customHeight="1">
      <c r="A40" s="46" t="s">
        <v>18</v>
      </c>
      <c r="B40" s="37" t="s">
        <v>13</v>
      </c>
      <c r="C40" s="46">
        <v>2016</v>
      </c>
      <c r="D40" s="46">
        <v>2021</v>
      </c>
      <c r="E40" s="10">
        <v>2016</v>
      </c>
      <c r="F40" s="13">
        <f t="shared" ref="F40:F45" si="12">SUM(G40:J40)</f>
        <v>881.6</v>
      </c>
      <c r="G40" s="13"/>
      <c r="H40" s="13"/>
      <c r="I40" s="13"/>
      <c r="J40" s="13">
        <v>881.6</v>
      </c>
      <c r="K40" s="27"/>
    </row>
    <row r="41" spans="1:11" ht="18.75" customHeight="1">
      <c r="A41" s="47"/>
      <c r="B41" s="37"/>
      <c r="C41" s="47"/>
      <c r="D41" s="47"/>
      <c r="E41" s="10">
        <v>2017</v>
      </c>
      <c r="F41" s="13">
        <f t="shared" si="12"/>
        <v>881.6</v>
      </c>
      <c r="G41" s="13"/>
      <c r="H41" s="13"/>
      <c r="I41" s="13"/>
      <c r="J41" s="13">
        <v>881.6</v>
      </c>
      <c r="K41" s="27"/>
    </row>
    <row r="42" spans="1:11" ht="18.75" customHeight="1">
      <c r="A42" s="47"/>
      <c r="B42" s="37"/>
      <c r="C42" s="47"/>
      <c r="D42" s="47"/>
      <c r="E42" s="10">
        <v>2018</v>
      </c>
      <c r="F42" s="13">
        <f t="shared" si="12"/>
        <v>934.5</v>
      </c>
      <c r="G42" s="13"/>
      <c r="H42" s="13"/>
      <c r="I42" s="13"/>
      <c r="J42" s="13">
        <v>934.5</v>
      </c>
      <c r="K42" s="27"/>
    </row>
    <row r="43" spans="1:11" ht="18.75" customHeight="1">
      <c r="A43" s="47"/>
      <c r="B43" s="37"/>
      <c r="C43" s="47"/>
      <c r="D43" s="47"/>
      <c r="E43" s="10">
        <v>2019</v>
      </c>
      <c r="F43" s="13">
        <f t="shared" si="12"/>
        <v>971.8</v>
      </c>
      <c r="G43" s="13"/>
      <c r="H43" s="13"/>
      <c r="I43" s="13"/>
      <c r="J43" s="15">
        <v>971.8</v>
      </c>
      <c r="K43" s="27"/>
    </row>
    <row r="44" spans="1:11" ht="18.75" customHeight="1">
      <c r="A44" s="47"/>
      <c r="B44" s="37"/>
      <c r="C44" s="47"/>
      <c r="D44" s="47"/>
      <c r="E44" s="10">
        <v>2020</v>
      </c>
      <c r="F44" s="13">
        <f t="shared" si="12"/>
        <v>1010.7</v>
      </c>
      <c r="G44" s="13"/>
      <c r="H44" s="13"/>
      <c r="I44" s="13"/>
      <c r="J44" s="15">
        <v>1010.7</v>
      </c>
      <c r="K44" s="27"/>
    </row>
    <row r="45" spans="1:11" ht="18.75" customHeight="1">
      <c r="A45" s="48"/>
      <c r="B45" s="37"/>
      <c r="C45" s="47"/>
      <c r="D45" s="47"/>
      <c r="E45" s="10">
        <v>2021</v>
      </c>
      <c r="F45" s="13">
        <f t="shared" si="12"/>
        <v>1051.2</v>
      </c>
      <c r="G45" s="13"/>
      <c r="H45" s="13"/>
      <c r="I45" s="13"/>
      <c r="J45" s="15">
        <v>1051.2</v>
      </c>
      <c r="K45" s="27"/>
    </row>
    <row r="46" spans="1:11" ht="18.75" customHeight="1">
      <c r="A46" s="28" t="s">
        <v>14</v>
      </c>
      <c r="B46" s="37"/>
      <c r="C46" s="48"/>
      <c r="D46" s="48"/>
      <c r="E46" s="17"/>
      <c r="F46" s="13">
        <f>SUM(F40:F45)</f>
        <v>5731.4</v>
      </c>
      <c r="G46" s="13">
        <f t="shared" ref="G46:J46" si="13">SUM(G40:G45)</f>
        <v>0</v>
      </c>
      <c r="H46" s="13">
        <f t="shared" si="13"/>
        <v>0</v>
      </c>
      <c r="I46" s="13">
        <f t="shared" si="13"/>
        <v>0</v>
      </c>
      <c r="J46" s="13">
        <f t="shared" si="13"/>
        <v>5731.4</v>
      </c>
      <c r="K46" s="27"/>
    </row>
    <row r="47" spans="1:11" ht="18.75" customHeight="1">
      <c r="A47" s="46" t="s">
        <v>19</v>
      </c>
      <c r="B47" s="37" t="s">
        <v>13</v>
      </c>
      <c r="C47" s="46">
        <v>2016</v>
      </c>
      <c r="D47" s="46">
        <v>2021</v>
      </c>
      <c r="E47" s="10">
        <v>2016</v>
      </c>
      <c r="F47" s="13">
        <f t="shared" ref="F47:F52" si="14">SUM(G47:J47)</f>
        <v>2915.2</v>
      </c>
      <c r="G47" s="13"/>
      <c r="H47" s="13"/>
      <c r="I47" s="13"/>
      <c r="J47" s="13">
        <v>2915.2</v>
      </c>
      <c r="K47" s="27"/>
    </row>
    <row r="48" spans="1:11" ht="18.75" customHeight="1">
      <c r="A48" s="47"/>
      <c r="B48" s="37"/>
      <c r="C48" s="47"/>
      <c r="D48" s="47"/>
      <c r="E48" s="10">
        <v>2017</v>
      </c>
      <c r="F48" s="13">
        <f t="shared" si="14"/>
        <v>3488.8</v>
      </c>
      <c r="G48" s="13"/>
      <c r="H48" s="13"/>
      <c r="I48" s="13"/>
      <c r="J48" s="13">
        <v>3488.8</v>
      </c>
      <c r="K48" s="27"/>
    </row>
    <row r="49" spans="1:11" ht="18.75" customHeight="1">
      <c r="A49" s="47"/>
      <c r="B49" s="37"/>
      <c r="C49" s="47"/>
      <c r="D49" s="47"/>
      <c r="E49" s="10">
        <v>2018</v>
      </c>
      <c r="F49" s="13">
        <f t="shared" si="14"/>
        <v>4192.6000000000004</v>
      </c>
      <c r="G49" s="13"/>
      <c r="H49" s="13"/>
      <c r="I49" s="13"/>
      <c r="J49" s="13">
        <v>4192.6000000000004</v>
      </c>
      <c r="K49" s="27"/>
    </row>
    <row r="50" spans="1:11" ht="18.75" customHeight="1">
      <c r="A50" s="47"/>
      <c r="B50" s="37"/>
      <c r="C50" s="47"/>
      <c r="D50" s="47"/>
      <c r="E50" s="10">
        <v>2019</v>
      </c>
      <c r="F50" s="13">
        <f t="shared" si="14"/>
        <v>4999.8</v>
      </c>
      <c r="G50" s="13"/>
      <c r="H50" s="13"/>
      <c r="I50" s="13"/>
      <c r="J50" s="13">
        <v>4999.8</v>
      </c>
      <c r="K50" s="27"/>
    </row>
    <row r="51" spans="1:11" ht="18.75" customHeight="1">
      <c r="A51" s="47"/>
      <c r="B51" s="37"/>
      <c r="C51" s="47"/>
      <c r="D51" s="47"/>
      <c r="E51" s="10">
        <v>2020</v>
      </c>
      <c r="F51" s="13">
        <f t="shared" si="14"/>
        <v>5173.3999999999996</v>
      </c>
      <c r="G51" s="13"/>
      <c r="H51" s="13"/>
      <c r="I51" s="13"/>
      <c r="J51" s="13">
        <v>5173.3999999999996</v>
      </c>
      <c r="K51" s="27"/>
    </row>
    <row r="52" spans="1:11" ht="18.75" customHeight="1">
      <c r="A52" s="48"/>
      <c r="B52" s="37"/>
      <c r="C52" s="47"/>
      <c r="D52" s="47"/>
      <c r="E52" s="10">
        <v>2021</v>
      </c>
      <c r="F52" s="13">
        <f t="shared" si="14"/>
        <v>5380</v>
      </c>
      <c r="G52" s="13"/>
      <c r="H52" s="13"/>
      <c r="I52" s="13"/>
      <c r="J52" s="13">
        <v>5380</v>
      </c>
      <c r="K52" s="27"/>
    </row>
    <row r="53" spans="1:11" ht="18.75" customHeight="1">
      <c r="A53" s="28" t="s">
        <v>14</v>
      </c>
      <c r="B53" s="37"/>
      <c r="C53" s="48"/>
      <c r="D53" s="48"/>
      <c r="E53" s="17"/>
      <c r="F53" s="13">
        <f>SUM(F47:F52)</f>
        <v>26149.800000000003</v>
      </c>
      <c r="G53" s="13">
        <f t="shared" ref="G53:J53" si="15">SUM(G47:G52)</f>
        <v>0</v>
      </c>
      <c r="H53" s="13">
        <f t="shared" si="15"/>
        <v>0</v>
      </c>
      <c r="I53" s="13">
        <f t="shared" si="15"/>
        <v>0</v>
      </c>
      <c r="J53" s="13">
        <f t="shared" si="15"/>
        <v>26149.800000000003</v>
      </c>
      <c r="K53" s="27"/>
    </row>
    <row r="54" spans="1:11" ht="18.75" customHeight="1">
      <c r="A54" s="46" t="s">
        <v>32</v>
      </c>
      <c r="B54" s="37" t="s">
        <v>13</v>
      </c>
      <c r="C54" s="46">
        <v>2016</v>
      </c>
      <c r="D54" s="46">
        <v>2021</v>
      </c>
      <c r="E54" s="10">
        <v>2016</v>
      </c>
      <c r="F54" s="13">
        <f t="shared" ref="F54:F58" si="16">SUM(G54:J54)</f>
        <v>1379.8</v>
      </c>
      <c r="G54" s="13">
        <f>G61+G68</f>
        <v>0</v>
      </c>
      <c r="H54" s="13">
        <f t="shared" ref="H54:J54" si="17">H61+H68</f>
        <v>0</v>
      </c>
      <c r="I54" s="13">
        <f t="shared" si="17"/>
        <v>0</v>
      </c>
      <c r="J54" s="13">
        <f t="shared" si="17"/>
        <v>1379.8</v>
      </c>
      <c r="K54" s="27"/>
    </row>
    <row r="55" spans="1:11" ht="18.75" customHeight="1">
      <c r="A55" s="47"/>
      <c r="B55" s="37"/>
      <c r="C55" s="47"/>
      <c r="D55" s="47"/>
      <c r="E55" s="10">
        <v>2017</v>
      </c>
      <c r="F55" s="13">
        <f t="shared" si="16"/>
        <v>1558.3000000000002</v>
      </c>
      <c r="G55" s="13">
        <f>G62+G69</f>
        <v>0</v>
      </c>
      <c r="H55" s="13">
        <f>H62+H69</f>
        <v>0</v>
      </c>
      <c r="I55" s="13">
        <f>I62+I69</f>
        <v>0</v>
      </c>
      <c r="J55" s="13">
        <f>J62+J69</f>
        <v>1558.3000000000002</v>
      </c>
      <c r="K55" s="27"/>
    </row>
    <row r="56" spans="1:11" ht="18.75" customHeight="1">
      <c r="A56" s="47"/>
      <c r="B56" s="37"/>
      <c r="C56" s="47"/>
      <c r="D56" s="47"/>
      <c r="E56" s="10">
        <v>2018</v>
      </c>
      <c r="F56" s="13">
        <f t="shared" si="16"/>
        <v>1352.7</v>
      </c>
      <c r="G56" s="13">
        <f>G63+G70</f>
        <v>0</v>
      </c>
      <c r="H56" s="13">
        <f>H63+H70</f>
        <v>0</v>
      </c>
      <c r="I56" s="13">
        <f>I63+I70</f>
        <v>0</v>
      </c>
      <c r="J56" s="13">
        <v>1352.7</v>
      </c>
      <c r="K56" s="27"/>
    </row>
    <row r="57" spans="1:11" ht="18.75" customHeight="1">
      <c r="A57" s="47"/>
      <c r="B57" s="37"/>
      <c r="C57" s="47"/>
      <c r="D57" s="47"/>
      <c r="E57" s="10">
        <v>2019</v>
      </c>
      <c r="F57" s="13">
        <f t="shared" si="16"/>
        <v>1661.5</v>
      </c>
      <c r="G57" s="13">
        <f>G64+G71</f>
        <v>0</v>
      </c>
      <c r="H57" s="13">
        <f>H64+H71</f>
        <v>0</v>
      </c>
      <c r="I57" s="13">
        <f>I64+I71</f>
        <v>0</v>
      </c>
      <c r="J57" s="13">
        <f>J64+J71</f>
        <v>1661.5</v>
      </c>
      <c r="K57" s="27"/>
    </row>
    <row r="58" spans="1:11" ht="18.75" customHeight="1">
      <c r="A58" s="47"/>
      <c r="B58" s="37"/>
      <c r="C58" s="47"/>
      <c r="D58" s="47"/>
      <c r="E58" s="10">
        <v>2020</v>
      </c>
      <c r="F58" s="13">
        <f t="shared" si="16"/>
        <v>1451.7</v>
      </c>
      <c r="G58" s="13">
        <f>G65+G72</f>
        <v>0</v>
      </c>
      <c r="H58" s="13">
        <f>H65+H72</f>
        <v>0</v>
      </c>
      <c r="I58" s="13">
        <f>I65+I72</f>
        <v>0</v>
      </c>
      <c r="J58" s="13">
        <f>J65+J72</f>
        <v>1451.7</v>
      </c>
      <c r="K58" s="27"/>
    </row>
    <row r="59" spans="1:11" ht="18.75" customHeight="1">
      <c r="A59" s="48"/>
      <c r="B59" s="37"/>
      <c r="C59" s="47"/>
      <c r="D59" s="47"/>
      <c r="E59" s="10">
        <v>2021</v>
      </c>
      <c r="F59" s="13">
        <f t="shared" ref="F59" si="18">SUM(G59:J59)</f>
        <v>1486.3</v>
      </c>
      <c r="G59" s="13">
        <f>G66+G73</f>
        <v>0</v>
      </c>
      <c r="H59" s="13">
        <f>H66+H73</f>
        <v>0</v>
      </c>
      <c r="I59" s="13">
        <f>I66+I73</f>
        <v>0</v>
      </c>
      <c r="J59" s="13">
        <f>J66+J73</f>
        <v>1486.3</v>
      </c>
      <c r="K59" s="27"/>
    </row>
    <row r="60" spans="1:11" ht="18.75" customHeight="1">
      <c r="A60" s="28" t="s">
        <v>14</v>
      </c>
      <c r="B60" s="37"/>
      <c r="C60" s="48"/>
      <c r="D60" s="48"/>
      <c r="E60" s="10"/>
      <c r="F60" s="13">
        <f>SUM(F54:F59)</f>
        <v>8890.2999999999993</v>
      </c>
      <c r="G60" s="13">
        <f t="shared" ref="G60:J60" si="19">SUM(G54:G59)</f>
        <v>0</v>
      </c>
      <c r="H60" s="13">
        <f t="shared" si="19"/>
        <v>0</v>
      </c>
      <c r="I60" s="13">
        <f t="shared" si="19"/>
        <v>0</v>
      </c>
      <c r="J60" s="13">
        <f t="shared" si="19"/>
        <v>8890.2999999999993</v>
      </c>
      <c r="K60" s="27"/>
    </row>
    <row r="61" spans="1:11" ht="18.75" customHeight="1">
      <c r="A61" s="57" t="s">
        <v>20</v>
      </c>
      <c r="B61" s="37" t="s">
        <v>13</v>
      </c>
      <c r="C61" s="46">
        <v>2016</v>
      </c>
      <c r="D61" s="46">
        <v>2021</v>
      </c>
      <c r="E61" s="31">
        <v>2016</v>
      </c>
      <c r="F61" s="16">
        <f t="shared" ref="F61:F66" si="20">SUM(G61:J61)</f>
        <v>771.8</v>
      </c>
      <c r="G61" s="16"/>
      <c r="H61" s="16"/>
      <c r="I61" s="16"/>
      <c r="J61" s="16">
        <v>771.8</v>
      </c>
      <c r="K61" s="27"/>
    </row>
    <row r="62" spans="1:11" ht="18.75" customHeight="1">
      <c r="A62" s="58"/>
      <c r="B62" s="37"/>
      <c r="C62" s="47"/>
      <c r="D62" s="47"/>
      <c r="E62" s="31">
        <v>2017</v>
      </c>
      <c r="F62" s="16">
        <f t="shared" si="20"/>
        <v>908.2</v>
      </c>
      <c r="G62" s="16"/>
      <c r="H62" s="16"/>
      <c r="I62" s="16"/>
      <c r="J62" s="16">
        <f>875.2+33</f>
        <v>908.2</v>
      </c>
      <c r="K62" s="27"/>
    </row>
    <row r="63" spans="1:11" ht="18.75" customHeight="1">
      <c r="A63" s="58"/>
      <c r="B63" s="37"/>
      <c r="C63" s="47"/>
      <c r="D63" s="47"/>
      <c r="E63" s="31">
        <v>2018</v>
      </c>
      <c r="F63" s="16">
        <f t="shared" si="20"/>
        <v>634.9</v>
      </c>
      <c r="G63" s="16"/>
      <c r="H63" s="16"/>
      <c r="I63" s="16"/>
      <c r="J63" s="16">
        <v>634.9</v>
      </c>
      <c r="K63" s="27"/>
    </row>
    <row r="64" spans="1:11" ht="18.75" customHeight="1">
      <c r="A64" s="58"/>
      <c r="B64" s="37"/>
      <c r="C64" s="47"/>
      <c r="D64" s="47"/>
      <c r="E64" s="31">
        <v>2019</v>
      </c>
      <c r="F64" s="16">
        <f t="shared" si="20"/>
        <v>813</v>
      </c>
      <c r="G64" s="16"/>
      <c r="H64" s="16"/>
      <c r="I64" s="16"/>
      <c r="J64" s="16">
        <v>813</v>
      </c>
      <c r="K64" s="27"/>
    </row>
    <row r="65" spans="1:11" ht="18.75" customHeight="1">
      <c r="A65" s="58"/>
      <c r="B65" s="37"/>
      <c r="C65" s="47"/>
      <c r="D65" s="47"/>
      <c r="E65" s="31">
        <v>2020</v>
      </c>
      <c r="F65" s="16">
        <f t="shared" si="20"/>
        <v>570</v>
      </c>
      <c r="G65" s="16"/>
      <c r="H65" s="16"/>
      <c r="I65" s="16"/>
      <c r="J65" s="16">
        <v>570</v>
      </c>
      <c r="K65" s="27"/>
    </row>
    <row r="66" spans="1:11" ht="18.75" customHeight="1">
      <c r="A66" s="59"/>
      <c r="B66" s="37"/>
      <c r="C66" s="47"/>
      <c r="D66" s="47"/>
      <c r="E66" s="31">
        <v>2021</v>
      </c>
      <c r="F66" s="16">
        <f t="shared" si="20"/>
        <v>570</v>
      </c>
      <c r="G66" s="16"/>
      <c r="H66" s="16"/>
      <c r="I66" s="16"/>
      <c r="J66" s="16">
        <v>570</v>
      </c>
      <c r="K66" s="27"/>
    </row>
    <row r="67" spans="1:11" ht="18.75" customHeight="1">
      <c r="A67" s="30" t="s">
        <v>14</v>
      </c>
      <c r="B67" s="37"/>
      <c r="C67" s="48"/>
      <c r="D67" s="48"/>
      <c r="E67" s="31"/>
      <c r="F67" s="16">
        <f>SUM(F61:F66)</f>
        <v>4267.8999999999996</v>
      </c>
      <c r="G67" s="16">
        <f t="shared" ref="G67:J67" si="21">SUM(G61:G66)</f>
        <v>0</v>
      </c>
      <c r="H67" s="16">
        <f t="shared" si="21"/>
        <v>0</v>
      </c>
      <c r="I67" s="16">
        <f t="shared" si="21"/>
        <v>0</v>
      </c>
      <c r="J67" s="16">
        <f t="shared" si="21"/>
        <v>4267.8999999999996</v>
      </c>
      <c r="K67" s="27"/>
    </row>
    <row r="68" spans="1:11" ht="18.75" customHeight="1">
      <c r="A68" s="57" t="s">
        <v>21</v>
      </c>
      <c r="B68" s="37" t="s">
        <v>13</v>
      </c>
      <c r="C68" s="46">
        <v>2016</v>
      </c>
      <c r="D68" s="46">
        <v>2021</v>
      </c>
      <c r="E68" s="31">
        <v>2016</v>
      </c>
      <c r="F68" s="16">
        <f t="shared" ref="F68:F73" si="22">SUM(G68:J68)</f>
        <v>608</v>
      </c>
      <c r="G68" s="16"/>
      <c r="H68" s="16"/>
      <c r="I68" s="16"/>
      <c r="J68" s="16">
        <v>608</v>
      </c>
      <c r="K68" s="27"/>
    </row>
    <row r="69" spans="1:11" ht="18.75" customHeight="1">
      <c r="A69" s="58"/>
      <c r="B69" s="37"/>
      <c r="C69" s="47"/>
      <c r="D69" s="47"/>
      <c r="E69" s="31">
        <v>2017</v>
      </c>
      <c r="F69" s="16">
        <f t="shared" si="22"/>
        <v>650.1</v>
      </c>
      <c r="G69" s="16"/>
      <c r="H69" s="16"/>
      <c r="I69" s="16"/>
      <c r="J69" s="16">
        <v>650.1</v>
      </c>
      <c r="K69" s="27"/>
    </row>
    <row r="70" spans="1:11" ht="18.75" customHeight="1">
      <c r="A70" s="58"/>
      <c r="B70" s="37"/>
      <c r="C70" s="47"/>
      <c r="D70" s="47"/>
      <c r="E70" s="31">
        <v>2018</v>
      </c>
      <c r="F70" s="16">
        <f t="shared" si="22"/>
        <v>717.8</v>
      </c>
      <c r="G70" s="16"/>
      <c r="H70" s="16"/>
      <c r="I70" s="16"/>
      <c r="J70" s="16">
        <v>717.8</v>
      </c>
      <c r="K70" s="27"/>
    </row>
    <row r="71" spans="1:11" ht="18.75" customHeight="1">
      <c r="A71" s="58"/>
      <c r="B71" s="37"/>
      <c r="C71" s="47"/>
      <c r="D71" s="47"/>
      <c r="E71" s="31">
        <v>2019</v>
      </c>
      <c r="F71" s="16">
        <f t="shared" si="22"/>
        <v>848.5</v>
      </c>
      <c r="G71" s="16"/>
      <c r="H71" s="16"/>
      <c r="I71" s="16"/>
      <c r="J71" s="16">
        <v>848.5</v>
      </c>
      <c r="K71" s="27"/>
    </row>
    <row r="72" spans="1:11" ht="18.75" customHeight="1">
      <c r="A72" s="58"/>
      <c r="B72" s="37"/>
      <c r="C72" s="47"/>
      <c r="D72" s="47"/>
      <c r="E72" s="31">
        <v>2020</v>
      </c>
      <c r="F72" s="16">
        <f t="shared" si="22"/>
        <v>881.7</v>
      </c>
      <c r="G72" s="16"/>
      <c r="H72" s="16"/>
      <c r="I72" s="16"/>
      <c r="J72" s="16">
        <v>881.7</v>
      </c>
      <c r="K72" s="27"/>
    </row>
    <row r="73" spans="1:11" ht="18.75" customHeight="1">
      <c r="A73" s="59"/>
      <c r="B73" s="37"/>
      <c r="C73" s="47"/>
      <c r="D73" s="47"/>
      <c r="E73" s="31">
        <v>2021</v>
      </c>
      <c r="F73" s="16">
        <f t="shared" si="22"/>
        <v>916.3</v>
      </c>
      <c r="G73" s="16"/>
      <c r="H73" s="16"/>
      <c r="I73" s="16"/>
      <c r="J73" s="16">
        <v>916.3</v>
      </c>
      <c r="K73" s="27"/>
    </row>
    <row r="74" spans="1:11" ht="18.75" customHeight="1">
      <c r="A74" s="28" t="s">
        <v>14</v>
      </c>
      <c r="B74" s="37"/>
      <c r="C74" s="48"/>
      <c r="D74" s="48"/>
      <c r="E74" s="31"/>
      <c r="F74" s="16">
        <f>SUM(F68:F73)</f>
        <v>4622.3999999999996</v>
      </c>
      <c r="G74" s="16">
        <f t="shared" ref="G74:J74" si="23">SUM(G68:G73)</f>
        <v>0</v>
      </c>
      <c r="H74" s="16">
        <f t="shared" si="23"/>
        <v>0</v>
      </c>
      <c r="I74" s="16">
        <f t="shared" si="23"/>
        <v>0</v>
      </c>
      <c r="J74" s="16">
        <f t="shared" si="23"/>
        <v>4622.3999999999996</v>
      </c>
      <c r="K74" s="27"/>
    </row>
    <row r="75" spans="1:11" ht="18.75" customHeight="1">
      <c r="A75" s="46" t="s">
        <v>22</v>
      </c>
      <c r="B75" s="37" t="s">
        <v>13</v>
      </c>
      <c r="C75" s="46">
        <v>2016</v>
      </c>
      <c r="D75" s="46">
        <v>2021</v>
      </c>
      <c r="E75" s="10">
        <v>2016</v>
      </c>
      <c r="F75" s="13">
        <f t="shared" ref="F75:F80" si="24">SUM(G75:J75)</f>
        <v>64.5</v>
      </c>
      <c r="G75" s="13"/>
      <c r="H75" s="13"/>
      <c r="I75" s="13"/>
      <c r="J75" s="13">
        <v>64.5</v>
      </c>
      <c r="K75" s="27"/>
    </row>
    <row r="76" spans="1:11" ht="18.75" customHeight="1">
      <c r="A76" s="47"/>
      <c r="B76" s="37"/>
      <c r="C76" s="47"/>
      <c r="D76" s="47"/>
      <c r="E76" s="10">
        <v>2017</v>
      </c>
      <c r="F76" s="13">
        <f t="shared" si="24"/>
        <v>72.599999999999994</v>
      </c>
      <c r="G76" s="13"/>
      <c r="H76" s="13"/>
      <c r="I76" s="13"/>
      <c r="J76" s="13">
        <v>72.599999999999994</v>
      </c>
      <c r="K76" s="27"/>
    </row>
    <row r="77" spans="1:11" ht="18.75" customHeight="1">
      <c r="A77" s="47"/>
      <c r="B77" s="37"/>
      <c r="C77" s="47"/>
      <c r="D77" s="47"/>
      <c r="E77" s="10">
        <v>2018</v>
      </c>
      <c r="F77" s="13">
        <f t="shared" si="24"/>
        <v>71.7</v>
      </c>
      <c r="G77" s="13"/>
      <c r="H77" s="13"/>
      <c r="I77" s="13"/>
      <c r="J77" s="13">
        <v>71.7</v>
      </c>
      <c r="K77" s="27"/>
    </row>
    <row r="78" spans="1:11" ht="18.75" customHeight="1">
      <c r="A78" s="47"/>
      <c r="B78" s="37"/>
      <c r="C78" s="47"/>
      <c r="D78" s="47"/>
      <c r="E78" s="10">
        <v>2019</v>
      </c>
      <c r="F78" s="13">
        <f t="shared" si="24"/>
        <v>73.7</v>
      </c>
      <c r="G78" s="13"/>
      <c r="H78" s="13"/>
      <c r="I78" s="13"/>
      <c r="J78" s="13">
        <v>73.7</v>
      </c>
      <c r="K78" s="27"/>
    </row>
    <row r="79" spans="1:11" ht="18.75" customHeight="1">
      <c r="A79" s="47"/>
      <c r="B79" s="37"/>
      <c r="C79" s="47"/>
      <c r="D79" s="47"/>
      <c r="E79" s="10">
        <v>2020</v>
      </c>
      <c r="F79" s="13">
        <f t="shared" si="24"/>
        <v>76.3</v>
      </c>
      <c r="G79" s="13"/>
      <c r="H79" s="13"/>
      <c r="I79" s="13"/>
      <c r="J79" s="13">
        <v>76.3</v>
      </c>
      <c r="K79" s="27"/>
    </row>
    <row r="80" spans="1:11" ht="18.75" customHeight="1">
      <c r="A80" s="48"/>
      <c r="B80" s="37"/>
      <c r="C80" s="47"/>
      <c r="D80" s="47"/>
      <c r="E80" s="10">
        <v>2021</v>
      </c>
      <c r="F80" s="13">
        <f t="shared" si="24"/>
        <v>79.099999999999994</v>
      </c>
      <c r="G80" s="13"/>
      <c r="H80" s="13"/>
      <c r="I80" s="13"/>
      <c r="J80" s="13">
        <v>79.099999999999994</v>
      </c>
      <c r="K80" s="27"/>
    </row>
    <row r="81" spans="1:11" ht="18.75" customHeight="1">
      <c r="A81" s="28" t="s">
        <v>14</v>
      </c>
      <c r="B81" s="37"/>
      <c r="C81" s="48"/>
      <c r="D81" s="48"/>
      <c r="E81" s="17"/>
      <c r="F81" s="11">
        <f>SUM(F75:F80)</f>
        <v>437.9</v>
      </c>
      <c r="G81" s="11">
        <f t="shared" ref="G81:J81" si="25">SUM(G75:G80)</f>
        <v>0</v>
      </c>
      <c r="H81" s="11">
        <f t="shared" si="25"/>
        <v>0</v>
      </c>
      <c r="I81" s="11">
        <f t="shared" si="25"/>
        <v>0</v>
      </c>
      <c r="J81" s="11">
        <f t="shared" si="25"/>
        <v>437.9</v>
      </c>
      <c r="K81" s="27"/>
    </row>
    <row r="82" spans="1:11" ht="18.75" customHeight="1">
      <c r="A82" s="46" t="s">
        <v>23</v>
      </c>
      <c r="B82" s="37" t="s">
        <v>13</v>
      </c>
      <c r="C82" s="46">
        <v>2016</v>
      </c>
      <c r="D82" s="46">
        <v>2021</v>
      </c>
      <c r="E82" s="10">
        <v>2016</v>
      </c>
      <c r="F82" s="13">
        <f t="shared" ref="F82:F87" si="26">SUM(G82:J82)</f>
        <v>174.7</v>
      </c>
      <c r="G82" s="13"/>
      <c r="H82" s="13"/>
      <c r="I82" s="13"/>
      <c r="J82" s="13">
        <v>174.7</v>
      </c>
      <c r="K82" s="27"/>
    </row>
    <row r="83" spans="1:11" ht="18.75" customHeight="1">
      <c r="A83" s="47"/>
      <c r="B83" s="37"/>
      <c r="C83" s="47"/>
      <c r="D83" s="47"/>
      <c r="E83" s="10">
        <v>2017</v>
      </c>
      <c r="F83" s="13">
        <f t="shared" si="26"/>
        <v>226.2</v>
      </c>
      <c r="G83" s="13"/>
      <c r="H83" s="13"/>
      <c r="I83" s="13"/>
      <c r="J83" s="13">
        <v>226.2</v>
      </c>
      <c r="K83" s="27"/>
    </row>
    <row r="84" spans="1:11" ht="18.75" customHeight="1">
      <c r="A84" s="47"/>
      <c r="B84" s="37"/>
      <c r="C84" s="47"/>
      <c r="D84" s="47"/>
      <c r="E84" s="10">
        <v>2018</v>
      </c>
      <c r="F84" s="13">
        <f t="shared" si="26"/>
        <v>247.1</v>
      </c>
      <c r="G84" s="13"/>
      <c r="H84" s="13"/>
      <c r="I84" s="13"/>
      <c r="J84" s="13">
        <v>247.1</v>
      </c>
      <c r="K84" s="27"/>
    </row>
    <row r="85" spans="1:11" ht="18.75" customHeight="1">
      <c r="A85" s="47"/>
      <c r="B85" s="37"/>
      <c r="C85" s="47"/>
      <c r="D85" s="47"/>
      <c r="E85" s="10">
        <v>2019</v>
      </c>
      <c r="F85" s="13">
        <f t="shared" si="26"/>
        <v>247.4</v>
      </c>
      <c r="G85" s="13"/>
      <c r="H85" s="13"/>
      <c r="I85" s="13"/>
      <c r="J85" s="13">
        <v>247.4</v>
      </c>
      <c r="K85" s="27"/>
    </row>
    <row r="86" spans="1:11" ht="18.75" customHeight="1">
      <c r="A86" s="47"/>
      <c r="B86" s="37"/>
      <c r="C86" s="47"/>
      <c r="D86" s="47"/>
      <c r="E86" s="10">
        <v>2020</v>
      </c>
      <c r="F86" s="13">
        <f t="shared" si="26"/>
        <v>257</v>
      </c>
      <c r="G86" s="13"/>
      <c r="H86" s="13"/>
      <c r="I86" s="13"/>
      <c r="J86" s="13">
        <v>257</v>
      </c>
      <c r="K86" s="27"/>
    </row>
    <row r="87" spans="1:11" ht="18.75" customHeight="1">
      <c r="A87" s="48"/>
      <c r="B87" s="37"/>
      <c r="C87" s="47"/>
      <c r="D87" s="47"/>
      <c r="E87" s="10">
        <v>2021</v>
      </c>
      <c r="F87" s="13">
        <f t="shared" si="26"/>
        <v>266.89999999999998</v>
      </c>
      <c r="G87" s="13"/>
      <c r="H87" s="13"/>
      <c r="I87" s="13"/>
      <c r="J87" s="13">
        <v>266.89999999999998</v>
      </c>
      <c r="K87" s="27"/>
    </row>
    <row r="88" spans="1:11" ht="18.75" customHeight="1">
      <c r="A88" s="28" t="s">
        <v>14</v>
      </c>
      <c r="B88" s="37"/>
      <c r="C88" s="48"/>
      <c r="D88" s="48"/>
      <c r="E88" s="17"/>
      <c r="F88" s="11">
        <f>SUM(F82:F87)</f>
        <v>1419.3000000000002</v>
      </c>
      <c r="G88" s="11">
        <f t="shared" ref="G88:J88" si="27">SUM(G82:G87)</f>
        <v>0</v>
      </c>
      <c r="H88" s="11">
        <f t="shared" si="27"/>
        <v>0</v>
      </c>
      <c r="I88" s="11">
        <f t="shared" si="27"/>
        <v>0</v>
      </c>
      <c r="J88" s="11">
        <f t="shared" si="27"/>
        <v>1419.3000000000002</v>
      </c>
      <c r="K88" s="27"/>
    </row>
    <row r="89" spans="1:11" ht="18.75" customHeight="1">
      <c r="A89" s="46" t="s">
        <v>24</v>
      </c>
      <c r="B89" s="37" t="s">
        <v>13</v>
      </c>
      <c r="C89" s="46">
        <v>2016</v>
      </c>
      <c r="D89" s="46">
        <v>2021</v>
      </c>
      <c r="E89" s="10">
        <v>2016</v>
      </c>
      <c r="F89" s="13">
        <f t="shared" ref="F89:F94" si="28">SUM(G89:J89)</f>
        <v>125.8</v>
      </c>
      <c r="G89" s="13"/>
      <c r="H89" s="13"/>
      <c r="I89" s="13"/>
      <c r="J89" s="13">
        <v>125.8</v>
      </c>
      <c r="K89" s="27"/>
    </row>
    <row r="90" spans="1:11" ht="18.75" customHeight="1">
      <c r="A90" s="47"/>
      <c r="B90" s="37"/>
      <c r="C90" s="47"/>
      <c r="D90" s="47"/>
      <c r="E90" s="10">
        <v>2017</v>
      </c>
      <c r="F90" s="13">
        <f t="shared" si="28"/>
        <v>100.4</v>
      </c>
      <c r="G90" s="13"/>
      <c r="H90" s="13"/>
      <c r="I90" s="13"/>
      <c r="J90" s="13">
        <v>100.4</v>
      </c>
      <c r="K90" s="27"/>
    </row>
    <row r="91" spans="1:11" ht="18.75" customHeight="1">
      <c r="A91" s="47"/>
      <c r="B91" s="37"/>
      <c r="C91" s="47"/>
      <c r="D91" s="47"/>
      <c r="E91" s="10">
        <v>2018</v>
      </c>
      <c r="F91" s="13">
        <f t="shared" si="28"/>
        <v>102.8</v>
      </c>
      <c r="G91" s="13"/>
      <c r="H91" s="13"/>
      <c r="I91" s="13"/>
      <c r="J91" s="13">
        <v>102.8</v>
      </c>
      <c r="K91" s="27"/>
    </row>
    <row r="92" spans="1:11" ht="18.75" customHeight="1">
      <c r="A92" s="47"/>
      <c r="B92" s="37"/>
      <c r="C92" s="47"/>
      <c r="D92" s="47"/>
      <c r="E92" s="10">
        <v>2019</v>
      </c>
      <c r="F92" s="13">
        <f t="shared" si="28"/>
        <v>110.5</v>
      </c>
      <c r="G92" s="13"/>
      <c r="H92" s="13"/>
      <c r="I92" s="13"/>
      <c r="J92" s="13">
        <v>110.5</v>
      </c>
      <c r="K92" s="27"/>
    </row>
    <row r="93" spans="1:11" ht="18.75" customHeight="1">
      <c r="A93" s="47"/>
      <c r="B93" s="37"/>
      <c r="C93" s="47"/>
      <c r="D93" s="47"/>
      <c r="E93" s="10">
        <v>2020</v>
      </c>
      <c r="F93" s="13">
        <f t="shared" si="28"/>
        <v>114.6</v>
      </c>
      <c r="G93" s="13"/>
      <c r="H93" s="13"/>
      <c r="I93" s="13"/>
      <c r="J93" s="13">
        <v>114.6</v>
      </c>
      <c r="K93" s="27"/>
    </row>
    <row r="94" spans="1:11" ht="18.75" customHeight="1">
      <c r="A94" s="48"/>
      <c r="B94" s="37"/>
      <c r="C94" s="47"/>
      <c r="D94" s="47"/>
      <c r="E94" s="10">
        <v>2021</v>
      </c>
      <c r="F94" s="13">
        <f t="shared" si="28"/>
        <v>118.8</v>
      </c>
      <c r="G94" s="13"/>
      <c r="H94" s="13"/>
      <c r="I94" s="13"/>
      <c r="J94" s="13">
        <v>118.8</v>
      </c>
      <c r="K94" s="27"/>
    </row>
    <row r="95" spans="1:11" ht="18.75" customHeight="1">
      <c r="A95" s="28" t="s">
        <v>14</v>
      </c>
      <c r="B95" s="37"/>
      <c r="C95" s="48"/>
      <c r="D95" s="48"/>
      <c r="E95" s="17"/>
      <c r="F95" s="11">
        <f>SUM(F89:F94)</f>
        <v>672.9</v>
      </c>
      <c r="G95" s="11">
        <f t="shared" ref="G95:J95" si="29">SUM(G89:G94)</f>
        <v>0</v>
      </c>
      <c r="H95" s="11">
        <f t="shared" si="29"/>
        <v>0</v>
      </c>
      <c r="I95" s="11">
        <f t="shared" si="29"/>
        <v>0</v>
      </c>
      <c r="J95" s="11">
        <f t="shared" si="29"/>
        <v>672.9</v>
      </c>
      <c r="K95" s="27"/>
    </row>
    <row r="96" spans="1:11" ht="18.75" customHeight="1">
      <c r="A96" s="46" t="s">
        <v>25</v>
      </c>
      <c r="B96" s="37" t="s">
        <v>13</v>
      </c>
      <c r="C96" s="46">
        <v>2016</v>
      </c>
      <c r="D96" s="46">
        <v>2021</v>
      </c>
      <c r="E96" s="10">
        <v>2016</v>
      </c>
      <c r="F96" s="13">
        <f t="shared" ref="F96:F101" si="30">SUM(G96:J96)</f>
        <v>19.3</v>
      </c>
      <c r="G96" s="13"/>
      <c r="H96" s="13"/>
      <c r="I96" s="13"/>
      <c r="J96" s="13">
        <v>19.3</v>
      </c>
      <c r="K96" s="27"/>
    </row>
    <row r="97" spans="1:11" ht="18.75" customHeight="1">
      <c r="A97" s="47"/>
      <c r="B97" s="37"/>
      <c r="C97" s="47"/>
      <c r="D97" s="47"/>
      <c r="E97" s="10">
        <v>2017</v>
      </c>
      <c r="F97" s="13">
        <f t="shared" si="30"/>
        <v>51.7</v>
      </c>
      <c r="G97" s="13"/>
      <c r="H97" s="13"/>
      <c r="I97" s="13"/>
      <c r="J97" s="13">
        <v>51.7</v>
      </c>
      <c r="K97" s="27"/>
    </row>
    <row r="98" spans="1:11" ht="18.75" customHeight="1">
      <c r="A98" s="47"/>
      <c r="B98" s="37"/>
      <c r="C98" s="47"/>
      <c r="D98" s="47"/>
      <c r="E98" s="10">
        <v>2018</v>
      </c>
      <c r="F98" s="13">
        <f t="shared" si="30"/>
        <v>54.7</v>
      </c>
      <c r="G98" s="13"/>
      <c r="H98" s="13"/>
      <c r="I98" s="13"/>
      <c r="J98" s="13">
        <v>54.7</v>
      </c>
      <c r="K98" s="27"/>
    </row>
    <row r="99" spans="1:11" ht="18.75" customHeight="1">
      <c r="A99" s="47"/>
      <c r="B99" s="37"/>
      <c r="C99" s="47"/>
      <c r="D99" s="47"/>
      <c r="E99" s="10">
        <v>2019</v>
      </c>
      <c r="F99" s="13">
        <f t="shared" si="30"/>
        <v>56.2</v>
      </c>
      <c r="G99" s="13"/>
      <c r="H99" s="13"/>
      <c r="I99" s="13"/>
      <c r="J99" s="13">
        <v>56.2</v>
      </c>
      <c r="K99" s="27"/>
    </row>
    <row r="100" spans="1:11" ht="18.75" customHeight="1">
      <c r="A100" s="47"/>
      <c r="B100" s="37"/>
      <c r="C100" s="47"/>
      <c r="D100" s="47"/>
      <c r="E100" s="10">
        <v>2020</v>
      </c>
      <c r="F100" s="13">
        <f t="shared" si="30"/>
        <v>58.4</v>
      </c>
      <c r="G100" s="13"/>
      <c r="H100" s="13"/>
      <c r="I100" s="13"/>
      <c r="J100" s="13">
        <v>58.4</v>
      </c>
      <c r="K100" s="27"/>
    </row>
    <row r="101" spans="1:11" ht="18.75" customHeight="1">
      <c r="A101" s="48"/>
      <c r="B101" s="37"/>
      <c r="C101" s="47"/>
      <c r="D101" s="47"/>
      <c r="E101" s="10">
        <v>2021</v>
      </c>
      <c r="F101" s="13">
        <f t="shared" si="30"/>
        <v>60.8</v>
      </c>
      <c r="G101" s="13"/>
      <c r="H101" s="13"/>
      <c r="I101" s="13"/>
      <c r="J101" s="13">
        <v>60.8</v>
      </c>
      <c r="K101" s="27"/>
    </row>
    <row r="102" spans="1:11" ht="18.75" customHeight="1">
      <c r="A102" s="28" t="s">
        <v>14</v>
      </c>
      <c r="B102" s="37"/>
      <c r="C102" s="48"/>
      <c r="D102" s="48"/>
      <c r="E102" s="17"/>
      <c r="F102" s="11">
        <f>SUM(F96:F101)</f>
        <v>301.10000000000002</v>
      </c>
      <c r="G102" s="11">
        <f t="shared" ref="G102:J102" si="31">SUM(G96:G101)</f>
        <v>0</v>
      </c>
      <c r="H102" s="11">
        <f t="shared" si="31"/>
        <v>0</v>
      </c>
      <c r="I102" s="11">
        <f t="shared" si="31"/>
        <v>0</v>
      </c>
      <c r="J102" s="11">
        <f t="shared" si="31"/>
        <v>301.10000000000002</v>
      </c>
      <c r="K102" s="27"/>
    </row>
    <row r="103" spans="1:11" ht="18.75" customHeight="1">
      <c r="A103" s="46" t="s">
        <v>26</v>
      </c>
      <c r="B103" s="37" t="s">
        <v>13</v>
      </c>
      <c r="C103" s="46">
        <v>2016</v>
      </c>
      <c r="D103" s="46">
        <v>2021</v>
      </c>
      <c r="E103" s="10">
        <v>2016</v>
      </c>
      <c r="F103" s="13">
        <f t="shared" ref="F103:F108" si="32">SUM(G103:J103)</f>
        <v>6.4</v>
      </c>
      <c r="G103" s="13"/>
      <c r="H103" s="13"/>
      <c r="I103" s="13"/>
      <c r="J103" s="13">
        <v>6.4</v>
      </c>
      <c r="K103" s="27"/>
    </row>
    <row r="104" spans="1:11" ht="18.75" customHeight="1">
      <c r="A104" s="47"/>
      <c r="B104" s="37"/>
      <c r="C104" s="47"/>
      <c r="D104" s="47"/>
      <c r="E104" s="10">
        <v>2017</v>
      </c>
      <c r="F104" s="13">
        <f t="shared" si="32"/>
        <v>7.9</v>
      </c>
      <c r="G104" s="13"/>
      <c r="H104" s="13"/>
      <c r="I104" s="13"/>
      <c r="J104" s="13">
        <v>7.9</v>
      </c>
      <c r="K104" s="27"/>
    </row>
    <row r="105" spans="1:11" ht="18.75" customHeight="1">
      <c r="A105" s="47"/>
      <c r="B105" s="37"/>
      <c r="C105" s="47"/>
      <c r="D105" s="47"/>
      <c r="E105" s="10">
        <v>2018</v>
      </c>
      <c r="F105" s="13">
        <f t="shared" si="32"/>
        <v>8.3000000000000007</v>
      </c>
      <c r="G105" s="13"/>
      <c r="H105" s="13"/>
      <c r="I105" s="13"/>
      <c r="J105" s="13">
        <v>8.3000000000000007</v>
      </c>
      <c r="K105" s="27"/>
    </row>
    <row r="106" spans="1:11" ht="18.75" customHeight="1">
      <c r="A106" s="47"/>
      <c r="B106" s="37"/>
      <c r="C106" s="47"/>
      <c r="D106" s="47"/>
      <c r="E106" s="10">
        <v>2019</v>
      </c>
      <c r="F106" s="13">
        <f t="shared" si="32"/>
        <v>10</v>
      </c>
      <c r="G106" s="13"/>
      <c r="H106" s="13"/>
      <c r="I106" s="13"/>
      <c r="J106" s="13">
        <v>10</v>
      </c>
      <c r="K106" s="27"/>
    </row>
    <row r="107" spans="1:11" ht="18.75" customHeight="1">
      <c r="A107" s="47"/>
      <c r="B107" s="37"/>
      <c r="C107" s="47"/>
      <c r="D107" s="47"/>
      <c r="E107" s="10">
        <v>2020</v>
      </c>
      <c r="F107" s="13">
        <f t="shared" si="32"/>
        <v>10</v>
      </c>
      <c r="G107" s="13"/>
      <c r="H107" s="13"/>
      <c r="I107" s="13"/>
      <c r="J107" s="13">
        <v>10</v>
      </c>
      <c r="K107" s="27"/>
    </row>
    <row r="108" spans="1:11" ht="18.75" customHeight="1">
      <c r="A108" s="48"/>
      <c r="B108" s="37"/>
      <c r="C108" s="47"/>
      <c r="D108" s="47"/>
      <c r="E108" s="10">
        <v>2021</v>
      </c>
      <c r="F108" s="13">
        <f t="shared" si="32"/>
        <v>10</v>
      </c>
      <c r="G108" s="13"/>
      <c r="H108" s="13"/>
      <c r="I108" s="13"/>
      <c r="J108" s="13">
        <v>10</v>
      </c>
      <c r="K108" s="27"/>
    </row>
    <row r="109" spans="1:11" ht="18.75" customHeight="1">
      <c r="A109" s="28" t="s">
        <v>14</v>
      </c>
      <c r="B109" s="37"/>
      <c r="C109" s="48"/>
      <c r="D109" s="48"/>
      <c r="E109" s="17"/>
      <c r="F109" s="11">
        <f>SUM(F103:F108)</f>
        <v>52.6</v>
      </c>
      <c r="G109" s="11">
        <f t="shared" ref="G109:J109" si="33">SUM(G103:G108)</f>
        <v>0</v>
      </c>
      <c r="H109" s="11">
        <f t="shared" si="33"/>
        <v>0</v>
      </c>
      <c r="I109" s="11">
        <f t="shared" si="33"/>
        <v>0</v>
      </c>
      <c r="J109" s="11">
        <f t="shared" si="33"/>
        <v>52.6</v>
      </c>
      <c r="K109" s="27"/>
    </row>
    <row r="110" spans="1:11" ht="18.75" customHeight="1">
      <c r="A110" s="46" t="s">
        <v>27</v>
      </c>
      <c r="B110" s="37" t="s">
        <v>13</v>
      </c>
      <c r="C110" s="46">
        <v>2016</v>
      </c>
      <c r="D110" s="46">
        <v>2021</v>
      </c>
      <c r="E110" s="10">
        <v>2016</v>
      </c>
      <c r="F110" s="13">
        <f t="shared" ref="F110:F115" si="34">SUM(G110:J110)</f>
        <v>49.6</v>
      </c>
      <c r="G110" s="13"/>
      <c r="H110" s="13"/>
      <c r="I110" s="13"/>
      <c r="J110" s="13">
        <v>49.6</v>
      </c>
      <c r="K110" s="27"/>
    </row>
    <row r="111" spans="1:11" ht="18.75" customHeight="1">
      <c r="A111" s="47"/>
      <c r="B111" s="37"/>
      <c r="C111" s="47"/>
      <c r="D111" s="47"/>
      <c r="E111" s="10">
        <v>2017</v>
      </c>
      <c r="F111" s="13">
        <f t="shared" si="34"/>
        <v>282.89999999999998</v>
      </c>
      <c r="G111" s="13"/>
      <c r="H111" s="13"/>
      <c r="I111" s="13"/>
      <c r="J111" s="13">
        <v>282.89999999999998</v>
      </c>
      <c r="K111" s="27"/>
    </row>
    <row r="112" spans="1:11" ht="18.75" customHeight="1">
      <c r="A112" s="47"/>
      <c r="B112" s="37"/>
      <c r="C112" s="47"/>
      <c r="D112" s="47"/>
      <c r="E112" s="10">
        <v>2018</v>
      </c>
      <c r="F112" s="13">
        <f t="shared" si="34"/>
        <v>12</v>
      </c>
      <c r="G112" s="13"/>
      <c r="H112" s="13"/>
      <c r="I112" s="13"/>
      <c r="J112" s="13">
        <v>12</v>
      </c>
      <c r="K112" s="27"/>
    </row>
    <row r="113" spans="1:11" ht="18.75" customHeight="1">
      <c r="A113" s="47"/>
      <c r="B113" s="37"/>
      <c r="C113" s="47"/>
      <c r="D113" s="47"/>
      <c r="E113" s="10">
        <v>2019</v>
      </c>
      <c r="F113" s="13">
        <f t="shared" si="34"/>
        <v>0</v>
      </c>
      <c r="G113" s="13"/>
      <c r="H113" s="13"/>
      <c r="I113" s="13"/>
      <c r="J113" s="13">
        <v>0</v>
      </c>
      <c r="K113" s="27"/>
    </row>
    <row r="114" spans="1:11" ht="18.75" customHeight="1">
      <c r="A114" s="47"/>
      <c r="B114" s="37"/>
      <c r="C114" s="47"/>
      <c r="D114" s="47"/>
      <c r="E114" s="10">
        <v>2020</v>
      </c>
      <c r="F114" s="13">
        <f t="shared" si="34"/>
        <v>0</v>
      </c>
      <c r="G114" s="13"/>
      <c r="H114" s="13"/>
      <c r="I114" s="13"/>
      <c r="J114" s="13">
        <v>0</v>
      </c>
      <c r="K114" s="27"/>
    </row>
    <row r="115" spans="1:11" ht="18.75" customHeight="1">
      <c r="A115" s="48"/>
      <c r="B115" s="37"/>
      <c r="C115" s="47"/>
      <c r="D115" s="47"/>
      <c r="E115" s="10">
        <v>2021</v>
      </c>
      <c r="F115" s="13">
        <f t="shared" si="34"/>
        <v>0</v>
      </c>
      <c r="G115" s="13"/>
      <c r="H115" s="13"/>
      <c r="I115" s="13"/>
      <c r="J115" s="13"/>
      <c r="K115" s="27"/>
    </row>
    <row r="116" spans="1:11" ht="18.75" customHeight="1">
      <c r="A116" s="28" t="s">
        <v>14</v>
      </c>
      <c r="B116" s="37"/>
      <c r="C116" s="48"/>
      <c r="D116" s="48"/>
      <c r="E116" s="17"/>
      <c r="F116" s="11">
        <f>SUM(F110:F115)</f>
        <v>344.5</v>
      </c>
      <c r="G116" s="11">
        <f t="shared" ref="G116:J116" si="35">SUM(G110:G115)</f>
        <v>0</v>
      </c>
      <c r="H116" s="11">
        <f t="shared" si="35"/>
        <v>0</v>
      </c>
      <c r="I116" s="11">
        <f t="shared" si="35"/>
        <v>0</v>
      </c>
      <c r="J116" s="11">
        <f t="shared" si="35"/>
        <v>344.5</v>
      </c>
      <c r="K116" s="27"/>
    </row>
    <row r="117" spans="1:11" ht="18.75" customHeight="1">
      <c r="A117" s="46" t="s">
        <v>28</v>
      </c>
      <c r="B117" s="37" t="s">
        <v>13</v>
      </c>
      <c r="C117" s="46">
        <v>2016</v>
      </c>
      <c r="D117" s="46">
        <v>2021</v>
      </c>
      <c r="E117" s="10">
        <v>2016</v>
      </c>
      <c r="F117" s="13">
        <f>SUM(G117:J117)</f>
        <v>511.1</v>
      </c>
      <c r="G117" s="13"/>
      <c r="H117" s="13">
        <v>511.1</v>
      </c>
      <c r="I117" s="13"/>
      <c r="J117" s="13"/>
      <c r="K117" s="27"/>
    </row>
    <row r="118" spans="1:11" ht="18.75" customHeight="1">
      <c r="A118" s="47"/>
      <c r="B118" s="37"/>
      <c r="C118" s="47"/>
      <c r="D118" s="47"/>
      <c r="E118" s="10">
        <v>2017</v>
      </c>
      <c r="F118" s="13">
        <f t="shared" ref="F118:F129" si="36">SUM(G118:J118)</f>
        <v>511.1</v>
      </c>
      <c r="G118" s="13"/>
      <c r="H118" s="13">
        <v>511.1</v>
      </c>
      <c r="I118" s="13"/>
      <c r="J118" s="13"/>
      <c r="K118" s="27"/>
    </row>
    <row r="119" spans="1:11" ht="18.75" customHeight="1">
      <c r="A119" s="47"/>
      <c r="B119" s="37"/>
      <c r="C119" s="47"/>
      <c r="D119" s="47"/>
      <c r="E119" s="10">
        <v>2018</v>
      </c>
      <c r="F119" s="13">
        <f t="shared" si="36"/>
        <v>539.6</v>
      </c>
      <c r="G119" s="13"/>
      <c r="H119" s="13">
        <v>539.6</v>
      </c>
      <c r="I119" s="13"/>
      <c r="J119" s="13"/>
      <c r="K119" s="27"/>
    </row>
    <row r="120" spans="1:11" ht="18.75" customHeight="1">
      <c r="A120" s="47"/>
      <c r="B120" s="37"/>
      <c r="C120" s="47"/>
      <c r="D120" s="47"/>
      <c r="E120" s="10">
        <v>2019</v>
      </c>
      <c r="F120" s="13">
        <f t="shared" si="36"/>
        <v>3.5</v>
      </c>
      <c r="G120" s="13"/>
      <c r="H120" s="13">
        <v>3.5</v>
      </c>
      <c r="I120" s="13"/>
      <c r="J120" s="13"/>
      <c r="K120" s="27"/>
    </row>
    <row r="121" spans="1:11" ht="18.75" customHeight="1">
      <c r="A121" s="47"/>
      <c r="B121" s="37"/>
      <c r="C121" s="47"/>
      <c r="D121" s="47"/>
      <c r="E121" s="10">
        <v>2020</v>
      </c>
      <c r="F121" s="13">
        <f t="shared" si="36"/>
        <v>3.5</v>
      </c>
      <c r="G121" s="13"/>
      <c r="H121" s="13">
        <v>3.5</v>
      </c>
      <c r="I121" s="13"/>
      <c r="J121" s="13"/>
      <c r="K121" s="27"/>
    </row>
    <row r="122" spans="1:11" ht="18.75" customHeight="1">
      <c r="A122" s="48"/>
      <c r="B122" s="37"/>
      <c r="C122" s="47"/>
      <c r="D122" s="47"/>
      <c r="E122" s="10">
        <v>2021</v>
      </c>
      <c r="F122" s="13">
        <f t="shared" si="36"/>
        <v>3.5</v>
      </c>
      <c r="G122" s="13"/>
      <c r="H122" s="13">
        <v>3.5</v>
      </c>
      <c r="I122" s="13"/>
      <c r="J122" s="13"/>
      <c r="K122" s="27"/>
    </row>
    <row r="123" spans="1:11" ht="18.75" customHeight="1">
      <c r="A123" s="28" t="s">
        <v>14</v>
      </c>
      <c r="B123" s="37"/>
      <c r="C123" s="48"/>
      <c r="D123" s="48"/>
      <c r="E123" s="17"/>
      <c r="F123" s="11">
        <f>SUM(F117:F122)</f>
        <v>1572.3000000000002</v>
      </c>
      <c r="G123" s="11">
        <f t="shared" ref="G123:J123" si="37">SUM(G117:G122)</f>
        <v>0</v>
      </c>
      <c r="H123" s="11">
        <f t="shared" si="37"/>
        <v>1572.3000000000002</v>
      </c>
      <c r="I123" s="11">
        <f t="shared" si="37"/>
        <v>0</v>
      </c>
      <c r="J123" s="11">
        <f t="shared" si="37"/>
        <v>0</v>
      </c>
      <c r="K123" s="27"/>
    </row>
    <row r="124" spans="1:11" ht="18.75" customHeight="1">
      <c r="A124" s="46" t="s">
        <v>29</v>
      </c>
      <c r="B124" s="37" t="s">
        <v>13</v>
      </c>
      <c r="C124" s="46">
        <v>2016</v>
      </c>
      <c r="D124" s="46">
        <v>2021</v>
      </c>
      <c r="E124" s="10">
        <v>2016</v>
      </c>
      <c r="F124" s="13">
        <f t="shared" si="36"/>
        <v>195.1</v>
      </c>
      <c r="G124" s="13">
        <v>195.1</v>
      </c>
      <c r="H124" s="13"/>
      <c r="I124" s="13"/>
      <c r="J124" s="13"/>
      <c r="K124" s="27"/>
    </row>
    <row r="125" spans="1:11" ht="18.75" customHeight="1">
      <c r="A125" s="47"/>
      <c r="B125" s="37"/>
      <c r="C125" s="47"/>
      <c r="D125" s="47"/>
      <c r="E125" s="10">
        <v>2017</v>
      </c>
      <c r="F125" s="13">
        <f t="shared" si="36"/>
        <v>233.7</v>
      </c>
      <c r="G125" s="13">
        <v>233.7</v>
      </c>
      <c r="H125" s="13"/>
      <c r="I125" s="13"/>
      <c r="J125" s="13"/>
      <c r="K125" s="27"/>
    </row>
    <row r="126" spans="1:11" ht="18.75" customHeight="1">
      <c r="A126" s="47"/>
      <c r="B126" s="37"/>
      <c r="C126" s="47"/>
      <c r="D126" s="47"/>
      <c r="E126" s="10">
        <v>2018</v>
      </c>
      <c r="F126" s="13">
        <f t="shared" si="36"/>
        <v>254.4</v>
      </c>
      <c r="G126" s="13">
        <v>254.4</v>
      </c>
      <c r="H126" s="13"/>
      <c r="I126" s="13"/>
      <c r="J126" s="13"/>
      <c r="K126" s="27"/>
    </row>
    <row r="127" spans="1:11" ht="18.75" customHeight="1">
      <c r="A127" s="47"/>
      <c r="B127" s="37"/>
      <c r="C127" s="47"/>
      <c r="D127" s="47"/>
      <c r="E127" s="10">
        <v>2019</v>
      </c>
      <c r="F127" s="13">
        <f t="shared" si="36"/>
        <v>278.3</v>
      </c>
      <c r="G127" s="13">
        <v>278.3</v>
      </c>
      <c r="H127" s="13"/>
      <c r="I127" s="13"/>
      <c r="J127" s="13"/>
      <c r="K127" s="27"/>
    </row>
    <row r="128" spans="1:11" ht="18.75" customHeight="1">
      <c r="A128" s="47"/>
      <c r="B128" s="37"/>
      <c r="C128" s="47"/>
      <c r="D128" s="47"/>
      <c r="E128" s="10">
        <v>2020</v>
      </c>
      <c r="F128" s="13">
        <f t="shared" si="36"/>
        <v>281.39999999999998</v>
      </c>
      <c r="G128" s="13">
        <v>281.39999999999998</v>
      </c>
      <c r="H128" s="13"/>
      <c r="I128" s="13"/>
      <c r="J128" s="13"/>
      <c r="K128" s="27"/>
    </row>
    <row r="129" spans="1:11" ht="18.75" customHeight="1">
      <c r="A129" s="48"/>
      <c r="B129" s="37"/>
      <c r="C129" s="47"/>
      <c r="D129" s="47"/>
      <c r="E129" s="10">
        <v>2021</v>
      </c>
      <c r="F129" s="13">
        <f t="shared" si="36"/>
        <v>291.5</v>
      </c>
      <c r="G129" s="13">
        <v>291.5</v>
      </c>
      <c r="H129" s="13"/>
      <c r="I129" s="13"/>
      <c r="J129" s="13"/>
      <c r="K129" s="27"/>
    </row>
    <row r="130" spans="1:11" ht="18.75" customHeight="1">
      <c r="A130" s="28" t="s">
        <v>14</v>
      </c>
      <c r="B130" s="37"/>
      <c r="C130" s="48"/>
      <c r="D130" s="48"/>
      <c r="E130" s="17"/>
      <c r="F130" s="11">
        <f>SUM(F124:F129)</f>
        <v>1534.4</v>
      </c>
      <c r="G130" s="11">
        <f t="shared" ref="G130:J130" si="38">SUM(G124:G129)</f>
        <v>1534.4</v>
      </c>
      <c r="H130" s="11">
        <f t="shared" si="38"/>
        <v>0</v>
      </c>
      <c r="I130" s="11">
        <f t="shared" si="38"/>
        <v>0</v>
      </c>
      <c r="J130" s="11">
        <f t="shared" si="38"/>
        <v>0</v>
      </c>
      <c r="K130" s="27"/>
    </row>
  </sheetData>
  <mergeCells count="82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8"/>
    <mergeCell ref="C12:C18"/>
    <mergeCell ref="D12:D18"/>
    <mergeCell ref="B19:B25"/>
    <mergeCell ref="C19:C25"/>
    <mergeCell ref="D19:D25"/>
    <mergeCell ref="A19:A24"/>
    <mergeCell ref="A12:A17"/>
    <mergeCell ref="B26:B32"/>
    <mergeCell ref="C26:C32"/>
    <mergeCell ref="D26:D32"/>
    <mergeCell ref="B33:B39"/>
    <mergeCell ref="C33:C39"/>
    <mergeCell ref="D33:D39"/>
    <mergeCell ref="A33:A38"/>
    <mergeCell ref="A26:A31"/>
    <mergeCell ref="B40:B46"/>
    <mergeCell ref="C40:C46"/>
    <mergeCell ref="D40:D46"/>
    <mergeCell ref="B47:B53"/>
    <mergeCell ref="C47:C53"/>
    <mergeCell ref="D47:D53"/>
    <mergeCell ref="A47:A52"/>
    <mergeCell ref="A40:A45"/>
    <mergeCell ref="B54:B60"/>
    <mergeCell ref="C54:C60"/>
    <mergeCell ref="D54:D60"/>
    <mergeCell ref="B61:B67"/>
    <mergeCell ref="C61:C67"/>
    <mergeCell ref="D61:D67"/>
    <mergeCell ref="A61:A66"/>
    <mergeCell ref="A54:A59"/>
    <mergeCell ref="B68:B74"/>
    <mergeCell ref="C68:C74"/>
    <mergeCell ref="D68:D74"/>
    <mergeCell ref="B75:B81"/>
    <mergeCell ref="C75:C81"/>
    <mergeCell ref="D75:D81"/>
    <mergeCell ref="A75:A80"/>
    <mergeCell ref="A68:A73"/>
    <mergeCell ref="B82:B88"/>
    <mergeCell ref="C82:C88"/>
    <mergeCell ref="D82:D88"/>
    <mergeCell ref="B89:B95"/>
    <mergeCell ref="C89:C95"/>
    <mergeCell ref="D89:D95"/>
    <mergeCell ref="A89:A94"/>
    <mergeCell ref="A82:A87"/>
    <mergeCell ref="B96:B102"/>
    <mergeCell ref="C96:C102"/>
    <mergeCell ref="D96:D102"/>
    <mergeCell ref="B103:B109"/>
    <mergeCell ref="C103:C109"/>
    <mergeCell ref="D103:D109"/>
    <mergeCell ref="A103:A108"/>
    <mergeCell ref="A96:A101"/>
    <mergeCell ref="B124:B130"/>
    <mergeCell ref="C124:C130"/>
    <mergeCell ref="D124:D130"/>
    <mergeCell ref="B110:B116"/>
    <mergeCell ref="C110:C116"/>
    <mergeCell ref="D110:D116"/>
    <mergeCell ref="B117:B123"/>
    <mergeCell ref="C117:C123"/>
    <mergeCell ref="D117:D123"/>
    <mergeCell ref="A124:A129"/>
    <mergeCell ref="A117:A122"/>
    <mergeCell ref="A110:A115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D18" sqref="D18:D23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0" t="s">
        <v>51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54" t="s">
        <v>46</v>
      </c>
      <c r="B12" s="36" t="s">
        <v>13</v>
      </c>
      <c r="C12" s="41">
        <v>2017</v>
      </c>
      <c r="D12" s="41">
        <v>2021</v>
      </c>
      <c r="E12" s="3">
        <v>2017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55"/>
      <c r="B13" s="36"/>
      <c r="C13" s="42"/>
      <c r="D13" s="42"/>
      <c r="E13" s="3">
        <v>2018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55"/>
      <c r="B14" s="36"/>
      <c r="C14" s="42"/>
      <c r="D14" s="42"/>
      <c r="E14" s="3">
        <v>2019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55"/>
      <c r="B15" s="36"/>
      <c r="C15" s="42"/>
      <c r="D15" s="42"/>
      <c r="E15" s="3">
        <v>2020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56"/>
      <c r="B16" s="36"/>
      <c r="C16" s="42"/>
      <c r="D16" s="42"/>
      <c r="E16" s="3">
        <v>2021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6"/>
      <c r="C17" s="43"/>
      <c r="D17" s="43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51" t="s">
        <v>47</v>
      </c>
      <c r="B18" s="36" t="s">
        <v>13</v>
      </c>
      <c r="C18" s="41">
        <v>2016</v>
      </c>
      <c r="D18" s="41">
        <v>2021</v>
      </c>
      <c r="E18" s="4">
        <v>2017</v>
      </c>
      <c r="F18" s="12">
        <f t="shared" ref="F18:F22" si="6">SUM(G18:J18)</f>
        <v>0</v>
      </c>
      <c r="G18" s="12">
        <f>G24+G30+G36</f>
        <v>0</v>
      </c>
      <c r="H18" s="12">
        <f>H24+H30+H36</f>
        <v>0</v>
      </c>
      <c r="I18" s="12">
        <f>I24+I30+I36</f>
        <v>0</v>
      </c>
      <c r="J18" s="12">
        <f>J24+J30+J36</f>
        <v>0</v>
      </c>
      <c r="K18" s="1"/>
    </row>
    <row r="19" spans="1:11" ht="18.75" customHeight="1">
      <c r="A19" s="52"/>
      <c r="B19" s="36"/>
      <c r="C19" s="42"/>
      <c r="D19" s="42"/>
      <c r="E19" s="4">
        <v>2018</v>
      </c>
      <c r="F19" s="12">
        <f t="shared" si="6"/>
        <v>0</v>
      </c>
      <c r="G19" s="12">
        <f>G25+G31+G37</f>
        <v>0</v>
      </c>
      <c r="H19" s="12">
        <f>H25+H31+H37</f>
        <v>0</v>
      </c>
      <c r="I19" s="12">
        <f>I25+I31+I37</f>
        <v>0</v>
      </c>
      <c r="J19" s="12">
        <f>J25+J31+J37</f>
        <v>0</v>
      </c>
      <c r="K19" s="1"/>
    </row>
    <row r="20" spans="1:11" ht="18.75" customHeight="1">
      <c r="A20" s="52"/>
      <c r="B20" s="36"/>
      <c r="C20" s="42"/>
      <c r="D20" s="42"/>
      <c r="E20" s="4">
        <v>2019</v>
      </c>
      <c r="F20" s="12">
        <f t="shared" si="6"/>
        <v>0</v>
      </c>
      <c r="G20" s="12">
        <f>G26+G32+G38</f>
        <v>0</v>
      </c>
      <c r="H20" s="12">
        <f>H26+H32+H38</f>
        <v>0</v>
      </c>
      <c r="I20" s="12">
        <f>I26+I32+I38</f>
        <v>0</v>
      </c>
      <c r="J20" s="12">
        <f>J26+J32+J38</f>
        <v>0</v>
      </c>
      <c r="K20" s="1"/>
    </row>
    <row r="21" spans="1:11" ht="18.75" customHeight="1">
      <c r="A21" s="52"/>
      <c r="B21" s="36"/>
      <c r="C21" s="42"/>
      <c r="D21" s="42"/>
      <c r="E21" s="4">
        <v>2020</v>
      </c>
      <c r="F21" s="12">
        <f t="shared" si="6"/>
        <v>0</v>
      </c>
      <c r="G21" s="12">
        <f t="shared" ref="G21:I22" si="7">G27+G33+G39</f>
        <v>0</v>
      </c>
      <c r="H21" s="12">
        <f t="shared" si="7"/>
        <v>0</v>
      </c>
      <c r="I21" s="12">
        <f t="shared" si="7"/>
        <v>0</v>
      </c>
      <c r="J21" s="12">
        <f>J27+J33+J39</f>
        <v>0</v>
      </c>
      <c r="K21" s="1"/>
    </row>
    <row r="22" spans="1:11" ht="18.75" customHeight="1">
      <c r="A22" s="53"/>
      <c r="B22" s="36"/>
      <c r="C22" s="42"/>
      <c r="D22" s="42"/>
      <c r="E22" s="4">
        <v>2021</v>
      </c>
      <c r="F22" s="12">
        <f t="shared" si="6"/>
        <v>0</v>
      </c>
      <c r="G22" s="12">
        <f t="shared" si="7"/>
        <v>0</v>
      </c>
      <c r="H22" s="12">
        <f t="shared" si="7"/>
        <v>0</v>
      </c>
      <c r="I22" s="12">
        <f t="shared" si="7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6"/>
      <c r="C23" s="43"/>
      <c r="D23" s="43"/>
      <c r="E23" s="4"/>
      <c r="F23" s="12">
        <f>SUM(F18:F22)</f>
        <v>0</v>
      </c>
      <c r="G23" s="12">
        <f t="shared" ref="G23:J23" si="8">SUM(G18:G22)</f>
        <v>0</v>
      </c>
      <c r="H23" s="12">
        <f t="shared" si="8"/>
        <v>0</v>
      </c>
      <c r="I23" s="12">
        <f t="shared" si="8"/>
        <v>0</v>
      </c>
      <c r="J23" s="12">
        <f t="shared" si="8"/>
        <v>0</v>
      </c>
      <c r="K23" s="1"/>
    </row>
    <row r="24" spans="1:11" ht="18.75" customHeight="1">
      <c r="A24" s="41" t="s">
        <v>48</v>
      </c>
      <c r="B24" s="36" t="s">
        <v>13</v>
      </c>
      <c r="C24" s="41">
        <v>2016</v>
      </c>
      <c r="D24" s="41">
        <v>2021</v>
      </c>
      <c r="E24" s="2">
        <v>2017</v>
      </c>
      <c r="F24" s="13">
        <f t="shared" ref="F24:F28" si="9">SUM(G24:J24)</f>
        <v>0</v>
      </c>
      <c r="G24" s="13"/>
      <c r="H24" s="13"/>
      <c r="I24" s="13"/>
      <c r="J24" s="13"/>
      <c r="K24" s="1"/>
    </row>
    <row r="25" spans="1:11" ht="18.75" customHeight="1">
      <c r="A25" s="42"/>
      <c r="B25" s="36"/>
      <c r="C25" s="42"/>
      <c r="D25" s="42"/>
      <c r="E25" s="2">
        <v>2018</v>
      </c>
      <c r="F25" s="13">
        <f t="shared" si="9"/>
        <v>0</v>
      </c>
      <c r="G25" s="13"/>
      <c r="H25" s="13"/>
      <c r="I25" s="13"/>
      <c r="J25" s="14"/>
      <c r="K25" s="1"/>
    </row>
    <row r="26" spans="1:11" ht="18.75" customHeight="1">
      <c r="A26" s="42"/>
      <c r="B26" s="36"/>
      <c r="C26" s="42"/>
      <c r="D26" s="42"/>
      <c r="E26" s="2">
        <v>2019</v>
      </c>
      <c r="F26" s="13">
        <f t="shared" si="9"/>
        <v>0</v>
      </c>
      <c r="G26" s="13"/>
      <c r="H26" s="13"/>
      <c r="I26" s="13"/>
      <c r="J26" s="14"/>
      <c r="K26" s="1"/>
    </row>
    <row r="27" spans="1:11" ht="18.75" customHeight="1">
      <c r="A27" s="42"/>
      <c r="B27" s="36"/>
      <c r="C27" s="42"/>
      <c r="D27" s="42"/>
      <c r="E27" s="2">
        <v>2020</v>
      </c>
      <c r="F27" s="13">
        <f t="shared" si="9"/>
        <v>0</v>
      </c>
      <c r="G27" s="13"/>
      <c r="H27" s="13"/>
      <c r="I27" s="13"/>
      <c r="J27" s="13"/>
      <c r="K27" s="1"/>
    </row>
    <row r="28" spans="1:11" ht="18.75" customHeight="1">
      <c r="A28" s="43"/>
      <c r="B28" s="36"/>
      <c r="C28" s="42"/>
      <c r="D28" s="42"/>
      <c r="E28" s="2">
        <v>2021</v>
      </c>
      <c r="F28" s="13">
        <f t="shared" si="9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6"/>
      <c r="C29" s="43"/>
      <c r="D29" s="43"/>
      <c r="E29" s="3"/>
      <c r="F29" s="13">
        <f>SUM(F24:F28)</f>
        <v>0</v>
      </c>
      <c r="G29" s="13">
        <f t="shared" ref="G29:J29" si="10">SUM(G24:G28)</f>
        <v>0</v>
      </c>
      <c r="H29" s="13">
        <f t="shared" si="10"/>
        <v>0</v>
      </c>
      <c r="I29" s="13">
        <f t="shared" si="10"/>
        <v>0</v>
      </c>
      <c r="J29" s="13">
        <f t="shared" si="10"/>
        <v>0</v>
      </c>
      <c r="K29" s="1"/>
    </row>
    <row r="30" spans="1:11" ht="18.75" customHeight="1">
      <c r="A30" s="41" t="s">
        <v>49</v>
      </c>
      <c r="B30" s="36" t="s">
        <v>13</v>
      </c>
      <c r="C30" s="41">
        <v>2016</v>
      </c>
      <c r="D30" s="41">
        <v>2021</v>
      </c>
      <c r="E30" s="2">
        <v>2017</v>
      </c>
      <c r="F30" s="13">
        <f t="shared" ref="F30:F34" si="11">SUM(G30:J30)</f>
        <v>0</v>
      </c>
      <c r="G30" s="13"/>
      <c r="H30" s="13"/>
      <c r="I30" s="13"/>
      <c r="J30" s="13"/>
      <c r="K30" s="1"/>
    </row>
    <row r="31" spans="1:11" ht="18.75" customHeight="1">
      <c r="A31" s="42"/>
      <c r="B31" s="36"/>
      <c r="C31" s="42"/>
      <c r="D31" s="42"/>
      <c r="E31" s="2">
        <v>2018</v>
      </c>
      <c r="F31" s="13">
        <f t="shared" si="11"/>
        <v>0</v>
      </c>
      <c r="G31" s="13"/>
      <c r="H31" s="13"/>
      <c r="I31" s="13"/>
      <c r="J31" s="13"/>
      <c r="K31" s="1"/>
    </row>
    <row r="32" spans="1:11" ht="18.75" customHeight="1">
      <c r="A32" s="42"/>
      <c r="B32" s="36"/>
      <c r="C32" s="42"/>
      <c r="D32" s="42"/>
      <c r="E32" s="2">
        <v>2019</v>
      </c>
      <c r="F32" s="13">
        <f t="shared" si="11"/>
        <v>0</v>
      </c>
      <c r="G32" s="13"/>
      <c r="H32" s="13"/>
      <c r="I32" s="13"/>
      <c r="J32" s="15"/>
      <c r="K32" s="1"/>
    </row>
    <row r="33" spans="1:11" ht="18.75" customHeight="1">
      <c r="A33" s="42"/>
      <c r="B33" s="36"/>
      <c r="C33" s="42"/>
      <c r="D33" s="42"/>
      <c r="E33" s="2">
        <v>2020</v>
      </c>
      <c r="F33" s="13">
        <f t="shared" si="11"/>
        <v>0</v>
      </c>
      <c r="G33" s="13"/>
      <c r="H33" s="13"/>
      <c r="I33" s="13"/>
      <c r="J33" s="15"/>
      <c r="K33" s="1"/>
    </row>
    <row r="34" spans="1:11" ht="18.75" customHeight="1">
      <c r="A34" s="43"/>
      <c r="B34" s="36"/>
      <c r="C34" s="42"/>
      <c r="D34" s="42"/>
      <c r="E34" s="2">
        <v>2021</v>
      </c>
      <c r="F34" s="13">
        <f t="shared" si="11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6"/>
      <c r="C35" s="43"/>
      <c r="D35" s="43"/>
      <c r="E35" s="3"/>
      <c r="F35" s="13">
        <f>SUM(F30:F34)</f>
        <v>0</v>
      </c>
      <c r="G35" s="13">
        <f t="shared" ref="G35:J35" si="12">SUM(G30:G34)</f>
        <v>0</v>
      </c>
      <c r="H35" s="13">
        <f t="shared" si="12"/>
        <v>0</v>
      </c>
      <c r="I35" s="13">
        <f t="shared" si="12"/>
        <v>0</v>
      </c>
      <c r="J35" s="13">
        <f t="shared" si="12"/>
        <v>0</v>
      </c>
      <c r="K35" s="1"/>
    </row>
    <row r="36" spans="1:11" ht="18.75" customHeight="1">
      <c r="A36" s="41" t="s">
        <v>50</v>
      </c>
      <c r="B36" s="36" t="s">
        <v>13</v>
      </c>
      <c r="C36" s="41">
        <v>2016</v>
      </c>
      <c r="D36" s="41">
        <v>2021</v>
      </c>
      <c r="E36" s="2">
        <v>2017</v>
      </c>
      <c r="F36" s="13">
        <f t="shared" ref="F36:F40" si="13">SUM(G36:J36)</f>
        <v>0</v>
      </c>
      <c r="G36" s="13"/>
      <c r="H36" s="13"/>
      <c r="I36" s="13"/>
      <c r="J36" s="13"/>
      <c r="K36" s="1"/>
    </row>
    <row r="37" spans="1:11" ht="18.75" customHeight="1">
      <c r="A37" s="42"/>
      <c r="B37" s="36"/>
      <c r="C37" s="42"/>
      <c r="D37" s="42"/>
      <c r="E37" s="2">
        <v>2018</v>
      </c>
      <c r="F37" s="13">
        <f t="shared" si="13"/>
        <v>0</v>
      </c>
      <c r="G37" s="13"/>
      <c r="H37" s="13"/>
      <c r="I37" s="13"/>
      <c r="J37" s="13"/>
      <c r="K37" s="1"/>
    </row>
    <row r="38" spans="1:11" ht="18.75" customHeight="1">
      <c r="A38" s="42"/>
      <c r="B38" s="36"/>
      <c r="C38" s="42"/>
      <c r="D38" s="42"/>
      <c r="E38" s="2">
        <v>2019</v>
      </c>
      <c r="F38" s="13">
        <f t="shared" si="13"/>
        <v>0</v>
      </c>
      <c r="G38" s="13"/>
      <c r="H38" s="13"/>
      <c r="I38" s="13"/>
      <c r="J38" s="13"/>
      <c r="K38" s="1"/>
    </row>
    <row r="39" spans="1:11" ht="18.75" customHeight="1">
      <c r="A39" s="42"/>
      <c r="B39" s="36"/>
      <c r="C39" s="42"/>
      <c r="D39" s="42"/>
      <c r="E39" s="2">
        <v>2020</v>
      </c>
      <c r="F39" s="13">
        <f t="shared" si="13"/>
        <v>0</v>
      </c>
      <c r="G39" s="13"/>
      <c r="H39" s="13"/>
      <c r="I39" s="13"/>
      <c r="J39" s="13"/>
      <c r="K39" s="1"/>
    </row>
    <row r="40" spans="1:11" ht="18.75" customHeight="1">
      <c r="A40" s="43"/>
      <c r="B40" s="36"/>
      <c r="C40" s="42"/>
      <c r="D40" s="42"/>
      <c r="E40" s="2">
        <v>2021</v>
      </c>
      <c r="F40" s="13">
        <f t="shared" si="13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6"/>
      <c r="C41" s="43"/>
      <c r="D41" s="43"/>
      <c r="E41" s="3"/>
      <c r="F41" s="13">
        <f>SUM(F36:F40)</f>
        <v>0</v>
      </c>
      <c r="G41" s="13">
        <f t="shared" ref="G41:J41" si="14">SUM(G36:G40)</f>
        <v>0</v>
      </c>
      <c r="H41" s="13">
        <f t="shared" si="14"/>
        <v>0</v>
      </c>
      <c r="I41" s="13">
        <f t="shared" si="14"/>
        <v>0</v>
      </c>
      <c r="J41" s="13">
        <f t="shared" si="14"/>
        <v>0</v>
      </c>
      <c r="K41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7"/>
    <mergeCell ref="C12:C17"/>
    <mergeCell ref="D12:D17"/>
    <mergeCell ref="B18:B23"/>
    <mergeCell ref="C18:C23"/>
    <mergeCell ref="D18:D23"/>
    <mergeCell ref="A18:A22"/>
    <mergeCell ref="A12:A16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A36:A40"/>
    <mergeCell ref="A30:A34"/>
    <mergeCell ref="A24:A28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F15" sqref="F15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40"/>
      <c r="J1" s="40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4" spans="1:11">
      <c r="A4" s="50" t="s">
        <v>52</v>
      </c>
      <c r="B4" s="50"/>
      <c r="C4" s="50"/>
      <c r="D4" s="50"/>
      <c r="E4" s="50"/>
      <c r="F4" s="50"/>
      <c r="G4" s="50"/>
      <c r="H4" s="50"/>
      <c r="I4" s="50"/>
      <c r="J4" s="50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54"/>
      <c r="B12" s="36" t="s">
        <v>13</v>
      </c>
      <c r="C12" s="41">
        <v>2016</v>
      </c>
      <c r="D12" s="41">
        <v>2021</v>
      </c>
      <c r="E12" s="3">
        <v>2016</v>
      </c>
      <c r="F12" s="11">
        <f t="shared" ref="F12:F16" si="0">SUM(G12:J12)</f>
        <v>8820.1</v>
      </c>
      <c r="G12" s="11">
        <f>'1'!G12+'2'!G12+'3'!G12+'4'!G12</f>
        <v>195.1</v>
      </c>
      <c r="H12" s="11">
        <f>'1'!H12+'2'!H12+'3'!H12+'4'!H12</f>
        <v>511.1</v>
      </c>
      <c r="I12" s="11">
        <f>'1'!I12+'2'!I12+'3'!I12+'4'!I12</f>
        <v>0</v>
      </c>
      <c r="J12" s="11">
        <f>'1'!J12+'2'!J12+'3'!J12+'4'!J12</f>
        <v>8113.9</v>
      </c>
      <c r="K12" s="1"/>
    </row>
    <row r="13" spans="1:11" ht="18.75" customHeight="1">
      <c r="A13" s="55"/>
      <c r="B13" s="36"/>
      <c r="C13" s="42"/>
      <c r="D13" s="42"/>
      <c r="E13" s="3">
        <v>2017</v>
      </c>
      <c r="F13" s="11">
        <f t="shared" si="0"/>
        <v>9592</v>
      </c>
      <c r="G13" s="11">
        <f>'1'!G13+'2'!G13+'3'!G13+'4'!G13+'5'!G12</f>
        <v>233.7</v>
      </c>
      <c r="H13" s="11">
        <f>'1'!H13+'2'!H13+'3'!H13+'4'!H13+'5'!H12</f>
        <v>511.1</v>
      </c>
      <c r="I13" s="11">
        <f>'1'!I13+'2'!I13+'3'!I13+'4'!I13+'5'!I12</f>
        <v>0</v>
      </c>
      <c r="J13" s="11">
        <f>'1'!J13+'2'!J13+'3'!J13+'4'!J13+'5'!J12</f>
        <v>8847.2000000000007</v>
      </c>
      <c r="K13" s="1"/>
    </row>
    <row r="14" spans="1:11" ht="18.75" customHeight="1">
      <c r="A14" s="55"/>
      <c r="B14" s="36"/>
      <c r="C14" s="42"/>
      <c r="D14" s="42"/>
      <c r="E14" s="3">
        <v>2018</v>
      </c>
      <c r="F14" s="11">
        <f t="shared" si="0"/>
        <v>10793.692000000001</v>
      </c>
      <c r="G14" s="11">
        <f>'1'!G14+'2'!G14+'3'!G14+'4'!G14+'5'!G13</f>
        <v>254.4</v>
      </c>
      <c r="H14" s="11">
        <f>'1'!H14+'2'!H14+'3'!H14+'4'!H14+'5'!H13</f>
        <v>539.6</v>
      </c>
      <c r="I14" s="11">
        <f>'1'!I14+'2'!I14+'3'!I14+'4'!I14+'5'!I13</f>
        <v>369.9</v>
      </c>
      <c r="J14" s="11">
        <f>'1'!J14+'2'!J14+'3'!J14+'4'!J14+'5'!J13</f>
        <v>9629.7920000000013</v>
      </c>
      <c r="K14" s="1"/>
    </row>
    <row r="15" spans="1:11" ht="18.75" customHeight="1">
      <c r="A15" s="55"/>
      <c r="B15" s="36"/>
      <c r="C15" s="42"/>
      <c r="D15" s="42"/>
      <c r="E15" s="3">
        <v>2019</v>
      </c>
      <c r="F15" s="11">
        <f t="shared" si="0"/>
        <v>10729.4</v>
      </c>
      <c r="G15" s="11">
        <f>'1'!G15+'2'!G15+'3'!G15+'4'!G15+'5'!G14</f>
        <v>278.3</v>
      </c>
      <c r="H15" s="11">
        <f>'1'!H15+'2'!H15+'3'!H15+'4'!H15+'5'!H14</f>
        <v>3.5</v>
      </c>
      <c r="I15" s="11">
        <f>'1'!I15+'2'!I15+'3'!I15+'4'!I15+'5'!I14</f>
        <v>0</v>
      </c>
      <c r="J15" s="11">
        <f>'1'!J15+'2'!J15+'3'!J15+'4'!J15+'5'!J14</f>
        <v>10447.6</v>
      </c>
      <c r="K15" s="1"/>
    </row>
    <row r="16" spans="1:11" ht="18.75" customHeight="1">
      <c r="A16" s="55"/>
      <c r="B16" s="36"/>
      <c r="C16" s="42"/>
      <c r="D16" s="42"/>
      <c r="E16" s="3">
        <v>2020</v>
      </c>
      <c r="F16" s="11">
        <f>SUM(G16:J16)</f>
        <v>11228.899999999998</v>
      </c>
      <c r="G16" s="11">
        <f>'1'!G16+'2'!G16+'3'!G16+'4'!G16+'5'!G15</f>
        <v>281.39999999999998</v>
      </c>
      <c r="H16" s="11">
        <f>'1'!H16+'2'!H16+'3'!H16+'4'!H16+'5'!H15</f>
        <v>3.5</v>
      </c>
      <c r="I16" s="11">
        <f>'1'!I16+'2'!I16+'3'!I16+'4'!I16+'5'!I15</f>
        <v>0</v>
      </c>
      <c r="J16" s="11">
        <f>'1'!J16+'2'!J16+'3'!J16+'4'!J16+'5'!J15</f>
        <v>10943.999999999998</v>
      </c>
      <c r="K16" s="1"/>
    </row>
    <row r="17" spans="1:11" ht="18.75" customHeight="1">
      <c r="A17" s="56"/>
      <c r="B17" s="36"/>
      <c r="C17" s="42"/>
      <c r="D17" s="42"/>
      <c r="E17" s="3">
        <v>2021</v>
      </c>
      <c r="F17" s="11">
        <f>SUM(G17:J17)</f>
        <v>62743.491999999991</v>
      </c>
      <c r="G17" s="11">
        <f>'1'!G18+'2'!G18+'3'!G18+'4'!G18+'5'!G17</f>
        <v>1534.4</v>
      </c>
      <c r="H17" s="11">
        <f>'1'!H18+'2'!H18+'3'!H18+'4'!H18+'5'!H17</f>
        <v>1572.3000000000002</v>
      </c>
      <c r="I17" s="11">
        <f>'1'!I18+'2'!I18+'3'!I18+'4'!I18+'5'!I17</f>
        <v>369.9</v>
      </c>
      <c r="J17" s="11">
        <f>'1'!J18+'2'!J18+'3'!J18+'4'!J18+'5'!J17</f>
        <v>59266.891999999993</v>
      </c>
      <c r="K17" s="1"/>
    </row>
    <row r="18" spans="1:11" ht="18.75" customHeight="1">
      <c r="A18" s="22" t="s">
        <v>14</v>
      </c>
      <c r="B18" s="36"/>
      <c r="C18" s="43"/>
      <c r="D18" s="43"/>
      <c r="E18" s="3"/>
      <c r="F18" s="11">
        <f>SUM(F12:F17)</f>
        <v>113907.584</v>
      </c>
      <c r="G18" s="11">
        <f t="shared" ref="G18:J18" si="1">SUM(G12:G17)</f>
        <v>2777.3</v>
      </c>
      <c r="H18" s="11">
        <f t="shared" si="1"/>
        <v>3141.1000000000004</v>
      </c>
      <c r="I18" s="11">
        <f t="shared" si="1"/>
        <v>739.8</v>
      </c>
      <c r="J18" s="11">
        <f t="shared" si="1"/>
        <v>107249.38399999999</v>
      </c>
      <c r="K18" s="1"/>
    </row>
  </sheetData>
  <mergeCells count="19">
    <mergeCell ref="H6:H10"/>
    <mergeCell ref="I6:I10"/>
    <mergeCell ref="J6:J10"/>
    <mergeCell ref="A12:A17"/>
    <mergeCell ref="B12:B18"/>
    <mergeCell ref="C12:C18"/>
    <mergeCell ref="D12:D18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Всего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2019-04-02T16:08:57Z</dcterms:modified>
</cp:coreProperties>
</file>