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'1'!$A$1:$Q$17</definedName>
    <definedName name="_xlnm.Print_Area" localSheetId="1">'2'!$A$1:$M$33</definedName>
    <definedName name="_xlnm.Print_Area" localSheetId="2">'3'!$A$1:$P$15</definedName>
    <definedName name="_xlnm.Print_Area" localSheetId="3">'4'!$A$1:$M$9</definedName>
    <definedName name="_xlnm.Print_Area" localSheetId="4">'5'!$A$1:$Q$17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D17" i="7"/>
  <c r="E17"/>
  <c r="F17"/>
  <c r="G17"/>
  <c r="H17"/>
  <c r="I17"/>
  <c r="J9" i="4" s="1"/>
  <c r="J17" i="7"/>
  <c r="K17"/>
  <c r="L17"/>
  <c r="N9" i="4" s="1"/>
  <c r="M17" i="7"/>
  <c r="P9" i="4" s="1"/>
  <c r="N17" i="7"/>
  <c r="O17"/>
  <c r="P17"/>
  <c r="T9" i="4" s="1"/>
  <c r="Q17" i="7"/>
  <c r="U9" i="4" s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R9" i="4"/>
  <c r="Q9"/>
  <c r="M9"/>
  <c r="L9"/>
  <c r="I9"/>
  <c r="T8"/>
  <c r="R8"/>
  <c r="P8"/>
  <c r="N8"/>
  <c r="L8"/>
  <c r="J8"/>
  <c r="H8"/>
  <c r="F8"/>
  <c r="D8"/>
  <c r="C8"/>
  <c r="B8"/>
  <c r="D9" i="6"/>
  <c r="E9"/>
  <c r="F9"/>
  <c r="G9"/>
  <c r="H9"/>
  <c r="I9"/>
  <c r="J9"/>
  <c r="K9"/>
  <c r="L9"/>
  <c r="M9"/>
  <c r="C9"/>
  <c r="D7"/>
  <c r="E7"/>
  <c r="G7"/>
  <c r="I7"/>
  <c r="K7"/>
  <c r="M7"/>
  <c r="C10" i="3"/>
  <c r="D7" i="2"/>
  <c r="E7"/>
  <c r="F7"/>
  <c r="G7"/>
  <c r="H7"/>
  <c r="I7"/>
  <c r="J7"/>
  <c r="K7"/>
  <c r="L7"/>
  <c r="M7"/>
  <c r="C7"/>
  <c r="M29"/>
  <c r="L29"/>
  <c r="K29"/>
  <c r="J29"/>
  <c r="I29"/>
  <c r="H29"/>
  <c r="G29"/>
  <c r="F29"/>
  <c r="E29"/>
  <c r="D29"/>
  <c r="M26"/>
  <c r="L26"/>
  <c r="K26"/>
  <c r="J26"/>
  <c r="I26"/>
  <c r="H26"/>
  <c r="G26"/>
  <c r="F26"/>
  <c r="E26"/>
  <c r="D26"/>
  <c r="D22"/>
  <c r="E22"/>
  <c r="F22"/>
  <c r="G22"/>
  <c r="H22"/>
  <c r="I22"/>
  <c r="J22"/>
  <c r="K22"/>
  <c r="L22"/>
  <c r="M22"/>
  <c r="D19"/>
  <c r="E19"/>
  <c r="F19"/>
  <c r="G19"/>
  <c r="H19"/>
  <c r="I19"/>
  <c r="J19"/>
  <c r="K19"/>
  <c r="L19"/>
  <c r="M19"/>
  <c r="D13"/>
  <c r="E13"/>
  <c r="F13"/>
  <c r="G13"/>
  <c r="H13"/>
  <c r="I13"/>
  <c r="J13"/>
  <c r="K13"/>
  <c r="L13"/>
  <c r="M13"/>
  <c r="D9"/>
  <c r="E9"/>
  <c r="F9"/>
  <c r="G9"/>
  <c r="H9"/>
  <c r="I9"/>
  <c r="J9"/>
  <c r="K9"/>
  <c r="L9"/>
  <c r="M9"/>
  <c r="D5"/>
  <c r="E5"/>
  <c r="F5"/>
  <c r="G5"/>
  <c r="H5"/>
  <c r="I5"/>
  <c r="J5"/>
  <c r="K5"/>
  <c r="L5"/>
  <c r="M5"/>
  <c r="C5"/>
  <c r="C9"/>
  <c r="C8"/>
  <c r="Z6" i="4"/>
  <c r="Z8"/>
  <c r="W10"/>
  <c r="X10"/>
  <c r="Z10"/>
  <c r="Z5"/>
  <c r="T5"/>
  <c r="S5"/>
  <c r="R5"/>
  <c r="P5"/>
  <c r="O5"/>
  <c r="N5"/>
  <c r="L5"/>
  <c r="K5"/>
  <c r="J5"/>
  <c r="H5"/>
  <c r="G5"/>
  <c r="F5"/>
  <c r="D5"/>
  <c r="C5"/>
  <c r="B5"/>
  <c r="C29" i="2"/>
  <c r="C22"/>
  <c r="D5" i="7"/>
  <c r="E5"/>
  <c r="F5"/>
  <c r="G5"/>
  <c r="I5"/>
  <c r="J5"/>
  <c r="L5"/>
  <c r="M5"/>
  <c r="O5"/>
  <c r="P5"/>
  <c r="C5"/>
  <c r="D14"/>
  <c r="D9" i="4" s="1"/>
  <c r="O5" i="1"/>
  <c r="L5"/>
  <c r="I5"/>
  <c r="F5"/>
  <c r="C5"/>
  <c r="C17"/>
  <c r="D17"/>
  <c r="Y5" i="4" l="1"/>
  <c r="X5"/>
  <c r="W5"/>
  <c r="V5"/>
  <c r="H33" i="2"/>
  <c r="L33"/>
  <c r="D33"/>
  <c r="K33"/>
  <c r="G33"/>
  <c r="J33"/>
  <c r="F33"/>
  <c r="M33"/>
  <c r="I33"/>
  <c r="E33"/>
  <c r="C26"/>
  <c r="C19"/>
  <c r="C13"/>
  <c r="D15" i="1"/>
  <c r="E15"/>
  <c r="F15"/>
  <c r="G15"/>
  <c r="H15"/>
  <c r="I15"/>
  <c r="J15"/>
  <c r="K15"/>
  <c r="L15"/>
  <c r="M15"/>
  <c r="N15"/>
  <c r="O15"/>
  <c r="P15"/>
  <c r="Q15"/>
  <c r="C15"/>
  <c r="D9"/>
  <c r="E9"/>
  <c r="F9"/>
  <c r="G9"/>
  <c r="H9"/>
  <c r="I9"/>
  <c r="I17" s="1"/>
  <c r="J9"/>
  <c r="K9"/>
  <c r="L9"/>
  <c r="L17" s="1"/>
  <c r="M9"/>
  <c r="N9"/>
  <c r="O9"/>
  <c r="P9"/>
  <c r="Q9"/>
  <c r="C9"/>
  <c r="D5"/>
  <c r="E5"/>
  <c r="G5"/>
  <c r="H5"/>
  <c r="J5"/>
  <c r="K5"/>
  <c r="M5"/>
  <c r="M17" s="1"/>
  <c r="N5"/>
  <c r="P5"/>
  <c r="Q5"/>
  <c r="C7" i="8"/>
  <c r="P14" i="7"/>
  <c r="O14"/>
  <c r="M14"/>
  <c r="L14"/>
  <c r="C33" i="2" l="1"/>
  <c r="N17" i="1"/>
  <c r="F17"/>
  <c r="P17"/>
  <c r="O17"/>
  <c r="K17"/>
  <c r="G17"/>
  <c r="H17"/>
  <c r="J17"/>
  <c r="Q17"/>
  <c r="E17"/>
  <c r="V10" i="4"/>
  <c r="X9"/>
  <c r="Z9"/>
  <c r="U11" l="1"/>
  <c r="C14" i="7"/>
  <c r="C17" s="1"/>
  <c r="B9" i="4" s="1"/>
  <c r="E14" i="7"/>
  <c r="F14"/>
  <c r="G14"/>
  <c r="I14"/>
  <c r="J14"/>
  <c r="E9" i="4" l="1"/>
  <c r="H9"/>
  <c r="F9"/>
  <c r="W9" s="1"/>
  <c r="K15" i="3"/>
  <c r="P7" i="4" s="1"/>
  <c r="M15" i="3"/>
  <c r="Y9" i="4" l="1"/>
  <c r="V9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N15" i="3"/>
  <c r="T7" i="4" s="1"/>
  <c r="I15" i="3"/>
  <c r="L7" i="4" s="1"/>
  <c r="F6"/>
  <c r="T6" l="1"/>
  <c r="D15" i="3"/>
  <c r="C7" i="4" s="1"/>
  <c r="X7" s="1"/>
  <c r="P15" i="3"/>
  <c r="E15"/>
  <c r="D7" i="4" s="1"/>
  <c r="P6"/>
  <c r="L15" i="3"/>
  <c r="Q7" i="4" s="1"/>
  <c r="Z7" s="1"/>
  <c r="L6"/>
  <c r="G15" i="3"/>
  <c r="H7" i="4" s="1"/>
  <c r="N6"/>
  <c r="F15" i="3"/>
  <c r="F7" i="4" s="1"/>
  <c r="F11" s="1"/>
  <c r="H15" i="3"/>
  <c r="J7" i="4" s="1"/>
  <c r="C15" i="3"/>
  <c r="B7" i="4" s="1"/>
  <c r="D6"/>
  <c r="C6"/>
  <c r="X6" s="1"/>
  <c r="H6"/>
  <c r="B6"/>
  <c r="J15" i="3"/>
  <c r="N7" i="4" s="1"/>
  <c r="R7"/>
  <c r="R11" s="1"/>
  <c r="O15" i="3"/>
  <c r="V6" i="4" l="1"/>
  <c r="W7"/>
  <c r="Y7"/>
  <c r="Y6"/>
  <c r="W6"/>
  <c r="L11"/>
  <c r="V7"/>
  <c r="C11"/>
  <c r="X11" s="1"/>
  <c r="N11"/>
  <c r="T11"/>
  <c r="R12" s="1"/>
  <c r="J11"/>
  <c r="Q11"/>
  <c r="Z11" s="1"/>
  <c r="P11"/>
  <c r="D11"/>
  <c r="B12" s="1"/>
  <c r="B11"/>
  <c r="H11"/>
  <c r="F12" s="1"/>
  <c r="J12" l="1"/>
  <c r="N12"/>
  <c r="Y11"/>
  <c r="W11"/>
  <c r="V11"/>
  <c r="W12" l="1"/>
</calcChain>
</file>

<file path=xl/sharedStrings.xml><?xml version="1.0" encoding="utf-8"?>
<sst xmlns="http://schemas.openxmlformats.org/spreadsheetml/2006/main" count="338" uniqueCount="135">
  <si>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</si>
  <si>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</si>
  <si>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</si>
  <si>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</si>
  <si>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</si>
  <si>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</si>
  <si>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</si>
  <si>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</si>
  <si>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</si>
  <si>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</si>
  <si>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</si>
  <si>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</si>
  <si>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</si>
  <si>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</si>
  <si>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</si>
  <si>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</si>
  <si>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</si>
  <si>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</si>
  <si>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</si>
  <si>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</si>
  <si>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</si>
  <si>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</si>
  <si>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</si>
  <si>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</si>
  <si>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</si>
  <si>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</si>
  <si>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</si>
  <si>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</si>
  <si>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</si>
  <si>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</si>
  <si>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</si>
  <si>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</si>
  <si>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</si>
  <si>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</si>
  <si>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</si>
  <si>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</si>
  <si>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</si>
  <si>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</si>
  <si>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</si>
  <si>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</si>
  <si>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</si>
  <si>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</si>
  <si>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</si>
  <si>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</si>
  <si>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</si>
  <si>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</si>
  <si>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</si>
  <si>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</si>
  <si>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</si>
  <si>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</si>
  <si>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</si>
  <si>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</si>
  <si>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</si>
  <si>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</si>
  <si>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</si>
  <si>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</si>
  <si>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</si>
  <si>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</si>
  <si>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</si>
  <si>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</si>
  <si>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</si>
  <si>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</si>
  <si>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</si>
  <si>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</si>
  <si>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</si>
  <si>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</si>
  <si>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</si>
  <si>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</si>
  <si>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</si>
  <si>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</si>
  <si>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</si>
  <si>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</si>
  <si>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</si>
  <si>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</si>
  <si>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</si>
  <si>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</si>
  <si>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</si>
  <si>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</si>
  <si>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</si>
  <si>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</si>
  <si>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</si>
  <si>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</si>
  <si>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</si>
  <si>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</si>
  <si>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</si>
  <si>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</si>
  <si>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</si>
  <si>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</si>
  <si>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</si>
  <si>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</si>
  <si>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</si>
  <si>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</si>
  <si>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</si>
  <si>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</si>
  <si>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</si>
  <si>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</si>
  <si>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</si>
  <si>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</si>
  <si>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</si>
  <si>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</si>
  <si>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</si>
  <si>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</si>
  <si>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</si>
  <si>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</si>
  <si>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</si>
  <si>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</si>
  <si>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</si>
  <si>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</si>
  <si>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</si>
  <si>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</si>
  <si>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</si>
  <si>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</si>
  <si>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</si>
  <si>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>4.3.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</si>
  <si>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</si>
  <si>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</si>
  <si>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 xml:space="preserve">3.1. Строительство канализационных очистных сооружений в д.Большая Вруда 
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</si>
  <si>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</si>
  <si>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</si>
  <si>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</si>
  <si>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</si>
  <si>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</si>
  <si>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</si>
  <si>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</si>
  <si>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</si>
  <si>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</si>
  <si>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</si>
  <si>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</si>
  <si>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</si>
  <si>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4.1.Текущий ремонт участков автомобильных дорог в  Большеврудском СП Волосовского района Ленинградской области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</si>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</sst>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topLeftCell="A15" zoomScale="90" zoomScaleNormal="90" workbookViewId="0">
      <selection activeCell="Q17" sqref="A1:Q1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1" width="11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77" t="s">
        <v>70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8" ht="15.75" customHeight="1">
      <c r="A2" s="81" t="s">
        <v>15</v>
      </c>
      <c r="B2" s="82" t="s">
        <v>14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8" ht="15.75">
      <c r="A3" s="81"/>
      <c r="B3" s="82"/>
      <c r="C3" s="81" t="s">
        <v>55</v>
      </c>
      <c r="D3" s="81"/>
      <c r="E3" s="81"/>
      <c r="F3" s="81" t="s">
        <v>81</v>
      </c>
      <c r="G3" s="81"/>
      <c r="H3" s="81"/>
      <c r="I3" s="81" t="s">
        <v>82</v>
      </c>
      <c r="J3" s="81"/>
      <c r="K3" s="81"/>
      <c r="L3" s="81" t="s">
        <v>93</v>
      </c>
      <c r="M3" s="81"/>
      <c r="N3" s="81"/>
      <c r="O3" s="81" t="s">
        <v>88</v>
      </c>
      <c r="P3" s="81"/>
      <c r="Q3" s="81"/>
    </row>
    <row r="4" spans="1:18" ht="15.75">
      <c r="A4" s="81"/>
      <c r="B4" s="82"/>
      <c r="C4" s="67" t="s">
        <v>12</v>
      </c>
      <c r="D4" s="67" t="s">
        <v>16</v>
      </c>
      <c r="E4" s="67" t="s">
        <v>13</v>
      </c>
      <c r="F4" s="67" t="s">
        <v>12</v>
      </c>
      <c r="G4" s="67" t="s">
        <v>16</v>
      </c>
      <c r="H4" s="67" t="s">
        <v>13</v>
      </c>
      <c r="I4" s="67" t="s">
        <v>12</v>
      </c>
      <c r="J4" s="67" t="s">
        <v>16</v>
      </c>
      <c r="K4" s="67" t="s">
        <v>13</v>
      </c>
      <c r="L4" s="67" t="s">
        <v>12</v>
      </c>
      <c r="M4" s="67" t="s">
        <v>16</v>
      </c>
      <c r="N4" s="67" t="s">
        <v>13</v>
      </c>
      <c r="O4" s="67" t="s">
        <v>12</v>
      </c>
      <c r="P4" s="67" t="s">
        <v>16</v>
      </c>
      <c r="Q4" s="67" t="s">
        <v>13</v>
      </c>
    </row>
    <row r="5" spans="1:18" ht="113.25" customHeight="1">
      <c r="A5" s="65" t="s">
        <v>1</v>
      </c>
      <c r="B5" s="15" t="s">
        <v>2</v>
      </c>
      <c r="C5" s="2">
        <f>1100+351.3</f>
        <v>1451.3</v>
      </c>
      <c r="D5" s="2">
        <f>SUM(D6:D7)</f>
        <v>0</v>
      </c>
      <c r="E5" s="2">
        <f>SUM(E6:E7)</f>
        <v>0</v>
      </c>
      <c r="F5" s="2">
        <f>1300+351.3</f>
        <v>1651.3</v>
      </c>
      <c r="G5" s="2">
        <f>SUM(G6:G7)</f>
        <v>0</v>
      </c>
      <c r="H5" s="2">
        <f>SUM(H6:H7)</f>
        <v>0</v>
      </c>
      <c r="I5" s="2">
        <f>1300+351.3</f>
        <v>1651.3</v>
      </c>
      <c r="J5" s="2">
        <f>SUM(J6:J7)</f>
        <v>0</v>
      </c>
      <c r="K5" s="2">
        <f>SUM(K6:K7)</f>
        <v>0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66"/>
      <c r="B6" s="16" t="s">
        <v>94</v>
      </c>
      <c r="C6" s="3">
        <v>183.7</v>
      </c>
      <c r="D6" s="3"/>
      <c r="E6" s="3"/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66"/>
      <c r="B7" s="16" t="s">
        <v>95</v>
      </c>
      <c r="C7" s="3">
        <v>167.6</v>
      </c>
      <c r="D7" s="3"/>
      <c r="E7" s="3"/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66"/>
      <c r="B8" s="16" t="s">
        <v>100</v>
      </c>
      <c r="C8" s="3"/>
      <c r="D8" s="3"/>
      <c r="E8" s="3"/>
      <c r="F8" s="3">
        <v>351.3</v>
      </c>
      <c r="G8" s="3"/>
      <c r="H8" s="38"/>
      <c r="I8" s="3">
        <v>351.3</v>
      </c>
      <c r="J8" s="38"/>
      <c r="K8" s="38"/>
      <c r="L8" s="3">
        <v>1000</v>
      </c>
      <c r="M8" s="3"/>
      <c r="N8" s="38"/>
      <c r="O8" s="3">
        <v>1000</v>
      </c>
      <c r="P8" s="3"/>
      <c r="Q8" s="3"/>
    </row>
    <row r="9" spans="1:18" ht="111" customHeight="1">
      <c r="A9" s="79" t="s">
        <v>3</v>
      </c>
      <c r="B9" s="15" t="s">
        <v>4</v>
      </c>
      <c r="C9" s="2">
        <f t="shared" ref="C9:Q9" si="0">SUM(C10:C13)</f>
        <v>2977.9</v>
      </c>
      <c r="D9" s="2">
        <f t="shared" si="0"/>
        <v>816</v>
      </c>
      <c r="E9" s="2">
        <f t="shared" si="0"/>
        <v>0</v>
      </c>
      <c r="F9" s="2">
        <f t="shared" si="0"/>
        <v>2966.6</v>
      </c>
      <c r="G9" s="2">
        <f t="shared" si="0"/>
        <v>847</v>
      </c>
      <c r="H9" s="2">
        <f t="shared" si="0"/>
        <v>0</v>
      </c>
      <c r="I9" s="2">
        <f t="shared" si="0"/>
        <v>2966.6</v>
      </c>
      <c r="J9" s="2">
        <f t="shared" si="0"/>
        <v>885</v>
      </c>
      <c r="K9" s="2">
        <f t="shared" si="0"/>
        <v>0</v>
      </c>
      <c r="L9" s="2">
        <f t="shared" si="0"/>
        <v>3202.9</v>
      </c>
      <c r="M9" s="2">
        <f t="shared" si="0"/>
        <v>0</v>
      </c>
      <c r="N9" s="2">
        <f t="shared" si="0"/>
        <v>0</v>
      </c>
      <c r="O9" s="2">
        <f t="shared" si="0"/>
        <v>3202.9</v>
      </c>
      <c r="P9" s="2">
        <f t="shared" si="0"/>
        <v>0</v>
      </c>
      <c r="Q9" s="2">
        <f t="shared" si="0"/>
        <v>0</v>
      </c>
      <c r="R9" s="37" t="s">
        <v>20</v>
      </c>
    </row>
    <row r="10" spans="1:18" ht="49.5" customHeight="1">
      <c r="A10" s="80"/>
      <c r="B10" s="17" t="s">
        <v>96</v>
      </c>
      <c r="C10" s="3">
        <v>1577.9</v>
      </c>
      <c r="D10" s="3">
        <v>440</v>
      </c>
      <c r="E10" s="3"/>
      <c r="F10" s="3">
        <v>1500</v>
      </c>
      <c r="G10" s="3">
        <v>457</v>
      </c>
      <c r="H10" s="3"/>
      <c r="I10" s="3">
        <v>1500</v>
      </c>
      <c r="J10" s="3">
        <v>477</v>
      </c>
      <c r="K10" s="3"/>
      <c r="L10" s="3">
        <v>1500</v>
      </c>
      <c r="M10" s="3"/>
      <c r="N10" s="3"/>
      <c r="O10" s="3">
        <v>1500</v>
      </c>
      <c r="P10" s="3"/>
      <c r="Q10" s="3"/>
    </row>
    <row r="11" spans="1:18" ht="50.25" customHeight="1">
      <c r="A11" s="80"/>
      <c r="B11" s="17" t="s">
        <v>97</v>
      </c>
      <c r="C11" s="3">
        <v>1000</v>
      </c>
      <c r="D11" s="3">
        <v>376</v>
      </c>
      <c r="E11" s="3"/>
      <c r="F11" s="3">
        <v>1000</v>
      </c>
      <c r="G11" s="3">
        <v>390</v>
      </c>
      <c r="H11" s="3"/>
      <c r="I11" s="3">
        <v>1000</v>
      </c>
      <c r="J11" s="3">
        <v>408</v>
      </c>
      <c r="K11" s="3"/>
      <c r="L11" s="3">
        <v>1000</v>
      </c>
      <c r="M11" s="3"/>
      <c r="N11" s="3"/>
      <c r="O11" s="3">
        <v>1000</v>
      </c>
      <c r="P11" s="3"/>
      <c r="Q11" s="3"/>
    </row>
    <row r="12" spans="1:18" ht="48" customHeight="1">
      <c r="A12" s="80"/>
      <c r="B12" s="17" t="s">
        <v>98</v>
      </c>
      <c r="C12" s="3">
        <v>400</v>
      </c>
      <c r="D12" s="3"/>
      <c r="E12" s="3"/>
      <c r="F12" s="3">
        <v>466.6</v>
      </c>
      <c r="G12" s="3"/>
      <c r="H12" s="3"/>
      <c r="I12" s="3">
        <v>466.6</v>
      </c>
      <c r="J12" s="3"/>
      <c r="K12" s="3"/>
      <c r="L12" s="3">
        <v>702.9</v>
      </c>
      <c r="M12" s="3"/>
      <c r="N12" s="3"/>
      <c r="O12" s="3">
        <v>702.9</v>
      </c>
      <c r="P12" s="3"/>
      <c r="Q12" s="3"/>
    </row>
    <row r="13" spans="1:18" ht="36.75" customHeight="1">
      <c r="A13" s="83"/>
      <c r="B13" s="17" t="s">
        <v>99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8" ht="127.5" customHeight="1">
      <c r="A14" s="69" t="s">
        <v>5</v>
      </c>
      <c r="B14" s="15" t="s">
        <v>6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/>
      <c r="J14" s="2">
        <v>0</v>
      </c>
      <c r="K14" s="2">
        <v>0</v>
      </c>
      <c r="L14" s="2"/>
      <c r="M14" s="2">
        <v>0</v>
      </c>
      <c r="N14" s="2">
        <v>0</v>
      </c>
      <c r="O14" s="2"/>
      <c r="P14" s="2"/>
      <c r="Q14" s="2">
        <v>0</v>
      </c>
      <c r="R14" s="37" t="s">
        <v>18</v>
      </c>
    </row>
    <row r="15" spans="1:18" ht="160.5" customHeight="1">
      <c r="A15" s="79" t="s">
        <v>7</v>
      </c>
      <c r="B15" s="15" t="s">
        <v>86</v>
      </c>
      <c r="C15" s="2">
        <f t="shared" ref="C15:Q15" si="1">SUM(C16:C16)</f>
        <v>188.7</v>
      </c>
      <c r="D15" s="2">
        <f t="shared" si="1"/>
        <v>0</v>
      </c>
      <c r="E15" s="2">
        <f t="shared" si="1"/>
        <v>0</v>
      </c>
      <c r="F15" s="2">
        <f t="shared" si="1"/>
        <v>0</v>
      </c>
      <c r="G15" s="2">
        <f t="shared" si="1"/>
        <v>0</v>
      </c>
      <c r="H15" s="2">
        <f t="shared" si="1"/>
        <v>0</v>
      </c>
      <c r="I15" s="2">
        <f t="shared" si="1"/>
        <v>0</v>
      </c>
      <c r="J15" s="2">
        <f t="shared" si="1"/>
        <v>0</v>
      </c>
      <c r="K15" s="2">
        <f t="shared" si="1"/>
        <v>0</v>
      </c>
      <c r="L15" s="2">
        <f t="shared" si="1"/>
        <v>0</v>
      </c>
      <c r="M15" s="2">
        <f t="shared" si="1"/>
        <v>0</v>
      </c>
      <c r="N15" s="2">
        <f t="shared" si="1"/>
        <v>0</v>
      </c>
      <c r="O15" s="2">
        <f t="shared" si="1"/>
        <v>0</v>
      </c>
      <c r="P15" s="2">
        <f t="shared" si="1"/>
        <v>0</v>
      </c>
      <c r="Q15" s="2">
        <f t="shared" si="1"/>
        <v>0</v>
      </c>
      <c r="R15" s="37" t="s">
        <v>19</v>
      </c>
    </row>
    <row r="16" spans="1:18" ht="67.5" customHeight="1">
      <c r="A16" s="80"/>
      <c r="B16" s="16" t="s">
        <v>129</v>
      </c>
      <c r="C16" s="3">
        <v>188.7</v>
      </c>
      <c r="D16" s="3"/>
      <c r="E16" s="3"/>
      <c r="F16" s="38"/>
      <c r="G16" s="3"/>
      <c r="H16" s="38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69"/>
      <c r="B17" s="15" t="s">
        <v>8</v>
      </c>
      <c r="C17" s="2">
        <f t="shared" ref="C17:Q17" si="2">C5+C9+C14+C15</f>
        <v>4617.8999999999996</v>
      </c>
      <c r="D17" s="2">
        <f t="shared" si="2"/>
        <v>816</v>
      </c>
      <c r="E17" s="2">
        <f t="shared" si="2"/>
        <v>0</v>
      </c>
      <c r="F17" s="2">
        <f t="shared" si="2"/>
        <v>4617.8999999999996</v>
      </c>
      <c r="G17" s="2">
        <f t="shared" si="2"/>
        <v>847</v>
      </c>
      <c r="H17" s="2">
        <f t="shared" si="2"/>
        <v>0</v>
      </c>
      <c r="I17" s="2">
        <f t="shared" si="2"/>
        <v>4617.8999999999996</v>
      </c>
      <c r="J17" s="2">
        <f t="shared" si="2"/>
        <v>885</v>
      </c>
      <c r="K17" s="2">
        <f t="shared" si="2"/>
        <v>0</v>
      </c>
      <c r="L17" s="2">
        <f t="shared" si="2"/>
        <v>5502.9</v>
      </c>
      <c r="M17" s="2">
        <f t="shared" si="2"/>
        <v>0</v>
      </c>
      <c r="N17" s="2">
        <f t="shared" si="2"/>
        <v>0</v>
      </c>
      <c r="O17" s="2">
        <f t="shared" si="2"/>
        <v>5502.9</v>
      </c>
      <c r="P17" s="2">
        <f t="shared" si="2"/>
        <v>0</v>
      </c>
      <c r="Q17" s="2">
        <f t="shared" si="2"/>
        <v>0</v>
      </c>
    </row>
  </sheetData>
  <mergeCells count="11">
    <mergeCell ref="C2:Q2"/>
    <mergeCell ref="A1:Q1"/>
    <mergeCell ref="A15:A16"/>
    <mergeCell ref="I3:K3"/>
    <mergeCell ref="F3:H3"/>
    <mergeCell ref="C3:E3"/>
    <mergeCell ref="B2:B4"/>
    <mergeCell ref="A2:A4"/>
    <mergeCell ref="A9:A13"/>
    <mergeCell ref="L3:N3"/>
    <mergeCell ref="O3:Q3"/>
  </mergeCells>
  <pageMargins left="0.39370078740157483" right="0.23622047244094491" top="0.54" bottom="0.65" header="0.62" footer="0.31496062992125984"/>
  <pageSetup paperSize="9" scale="6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zoomScale="90" zoomScaleNormal="90" workbookViewId="0">
      <pane ySplit="2340" topLeftCell="A29" activePane="bottomLeft"/>
      <selection activeCell="A28" sqref="A28:XFD33"/>
      <selection pane="bottomLeft" activeCell="F19" sqref="F19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77" t="s">
        <v>69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7" ht="15.75" customHeight="1">
      <c r="A2" s="81" t="s">
        <v>15</v>
      </c>
      <c r="B2" s="82" t="s">
        <v>14</v>
      </c>
      <c r="C2" s="81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7">
      <c r="A3" s="81"/>
      <c r="B3" s="82"/>
      <c r="C3" s="84" t="s">
        <v>55</v>
      </c>
      <c r="D3" s="84"/>
      <c r="E3" s="84"/>
      <c r="F3" s="84" t="s">
        <v>81</v>
      </c>
      <c r="G3" s="84"/>
      <c r="H3" s="84" t="s">
        <v>82</v>
      </c>
      <c r="I3" s="84"/>
      <c r="J3" s="84" t="s">
        <v>87</v>
      </c>
      <c r="K3" s="84"/>
      <c r="L3" s="84" t="s">
        <v>88</v>
      </c>
      <c r="M3" s="84"/>
    </row>
    <row r="4" spans="1:17">
      <c r="A4" s="81"/>
      <c r="B4" s="82"/>
      <c r="C4" s="67" t="s">
        <v>12</v>
      </c>
      <c r="D4" s="67" t="s">
        <v>16</v>
      </c>
      <c r="E4" s="67" t="s">
        <v>13</v>
      </c>
      <c r="F4" s="67" t="s">
        <v>12</v>
      </c>
      <c r="G4" s="67" t="s">
        <v>13</v>
      </c>
      <c r="H4" s="67" t="s">
        <v>12</v>
      </c>
      <c r="I4" s="67" t="s">
        <v>13</v>
      </c>
      <c r="J4" s="67" t="s">
        <v>12</v>
      </c>
      <c r="K4" s="67" t="s">
        <v>13</v>
      </c>
      <c r="L4" s="67" t="s">
        <v>12</v>
      </c>
      <c r="M4" s="67" t="s">
        <v>13</v>
      </c>
    </row>
    <row r="5" spans="1:17" ht="110.25" customHeight="1">
      <c r="A5" s="69" t="s">
        <v>1</v>
      </c>
      <c r="B5" s="15" t="s">
        <v>57</v>
      </c>
      <c r="C5" s="2">
        <f>C6</f>
        <v>2000</v>
      </c>
      <c r="D5" s="2">
        <f t="shared" ref="D5:M5" si="0">D6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114</v>
      </c>
      <c r="C6" s="3">
        <v>2000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144" customHeight="1">
      <c r="A7" s="79" t="s">
        <v>3</v>
      </c>
      <c r="B7" s="15" t="s">
        <v>21</v>
      </c>
      <c r="C7" s="2">
        <f>C8</f>
        <v>2568.5</v>
      </c>
      <c r="D7" s="2">
        <f t="shared" ref="D7:M7" si="1">D8</f>
        <v>0</v>
      </c>
      <c r="E7" s="2">
        <f t="shared" si="1"/>
        <v>0</v>
      </c>
      <c r="F7" s="2">
        <f t="shared" si="1"/>
        <v>2121.5</v>
      </c>
      <c r="G7" s="2">
        <f t="shared" si="1"/>
        <v>0</v>
      </c>
      <c r="H7" s="2">
        <f t="shared" si="1"/>
        <v>914.7</v>
      </c>
      <c r="I7" s="2">
        <f t="shared" si="1"/>
        <v>0</v>
      </c>
      <c r="J7" s="2">
        <f t="shared" si="1"/>
        <v>914.7</v>
      </c>
      <c r="K7" s="2">
        <f t="shared" si="1"/>
        <v>0</v>
      </c>
      <c r="L7" s="2">
        <f t="shared" si="1"/>
        <v>914.7</v>
      </c>
      <c r="M7" s="2">
        <f t="shared" si="1"/>
        <v>0</v>
      </c>
      <c r="N7" s="21" t="s">
        <v>39</v>
      </c>
      <c r="O7" s="14">
        <v>351</v>
      </c>
      <c r="Q7" s="57">
        <v>31.32</v>
      </c>
    </row>
    <row r="8" spans="1:17" ht="48.75" customHeight="1">
      <c r="A8" s="83"/>
      <c r="B8" s="16" t="s">
        <v>115</v>
      </c>
      <c r="C8" s="3">
        <f>968.5+1600</f>
        <v>2568.5</v>
      </c>
      <c r="D8" s="3"/>
      <c r="E8" s="3"/>
      <c r="F8" s="3">
        <v>2121.5</v>
      </c>
      <c r="G8" s="3"/>
      <c r="H8" s="3">
        <v>914.7</v>
      </c>
      <c r="I8" s="3"/>
      <c r="J8" s="3">
        <v>914.7</v>
      </c>
      <c r="K8" s="3"/>
      <c r="L8" s="3">
        <v>914.7</v>
      </c>
      <c r="M8" s="3"/>
      <c r="N8" s="13" t="s">
        <v>22</v>
      </c>
    </row>
    <row r="9" spans="1:17" ht="128.25" customHeight="1">
      <c r="A9" s="79" t="s">
        <v>5</v>
      </c>
      <c r="B9" s="15" t="s">
        <v>24</v>
      </c>
      <c r="C9" s="2">
        <f>SUM(C10:C12)</f>
        <v>3021.8</v>
      </c>
      <c r="D9" s="2">
        <f t="shared" ref="D9:M9" si="2">SUM(D10:D12)</f>
        <v>0</v>
      </c>
      <c r="E9" s="2">
        <f t="shared" si="2"/>
        <v>0</v>
      </c>
      <c r="F9" s="2">
        <f t="shared" si="2"/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13" t="s">
        <v>22</v>
      </c>
      <c r="O9" s="22" t="s">
        <v>62</v>
      </c>
      <c r="P9" s="23"/>
      <c r="Q9" s="57">
        <v>14</v>
      </c>
    </row>
    <row r="10" spans="1:17" ht="56.25" customHeight="1">
      <c r="A10" s="83"/>
      <c r="B10" s="16" t="s">
        <v>116</v>
      </c>
      <c r="C10" s="3">
        <v>300</v>
      </c>
      <c r="D10" s="3"/>
      <c r="E10" s="3"/>
      <c r="F10" s="3"/>
      <c r="G10" s="3"/>
      <c r="H10" s="3"/>
      <c r="I10" s="3"/>
      <c r="J10" s="3"/>
      <c r="K10" s="3"/>
      <c r="L10" s="3"/>
      <c r="M10" s="3"/>
      <c r="O10" s="22"/>
      <c r="P10" s="23"/>
    </row>
    <row r="11" spans="1:17" ht="36.75" customHeight="1">
      <c r="A11" s="66"/>
      <c r="B11" s="16" t="s">
        <v>117</v>
      </c>
      <c r="C11" s="3">
        <v>2721.8</v>
      </c>
      <c r="D11" s="3"/>
      <c r="E11" s="3"/>
      <c r="F11" s="3"/>
      <c r="G11" s="3"/>
      <c r="H11" s="3"/>
      <c r="I11" s="3"/>
      <c r="J11" s="3"/>
      <c r="K11" s="44"/>
      <c r="L11" s="3"/>
      <c r="M11" s="3"/>
      <c r="O11" s="22"/>
      <c r="P11" s="23"/>
    </row>
    <row r="12" spans="1:17" ht="83.25" hidden="1" customHeight="1">
      <c r="A12" s="66"/>
      <c r="B12" s="16" t="s">
        <v>113</v>
      </c>
      <c r="C12" s="3"/>
      <c r="D12" s="3"/>
      <c r="E12" s="3"/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113.25" customHeight="1">
      <c r="A13" s="79" t="s">
        <v>7</v>
      </c>
      <c r="B13" s="15" t="s">
        <v>26</v>
      </c>
      <c r="C13" s="2">
        <f t="shared" ref="C13:M13" si="3">SUM(C14:C14)</f>
        <v>4620</v>
      </c>
      <c r="D13" s="2">
        <f t="shared" si="3"/>
        <v>0</v>
      </c>
      <c r="E13" s="2">
        <f t="shared" si="3"/>
        <v>0</v>
      </c>
      <c r="F13" s="2">
        <f t="shared" si="3"/>
        <v>4920</v>
      </c>
      <c r="G13" s="2">
        <f t="shared" si="3"/>
        <v>0</v>
      </c>
      <c r="H13" s="2">
        <f t="shared" si="3"/>
        <v>4820</v>
      </c>
      <c r="I13" s="2">
        <f t="shared" si="3"/>
        <v>0</v>
      </c>
      <c r="J13" s="2">
        <f t="shared" si="3"/>
        <v>4820</v>
      </c>
      <c r="K13" s="2">
        <f t="shared" si="3"/>
        <v>0</v>
      </c>
      <c r="L13" s="2">
        <f t="shared" si="3"/>
        <v>4820</v>
      </c>
      <c r="M13" s="2">
        <f t="shared" si="3"/>
        <v>0</v>
      </c>
      <c r="N13" s="13" t="s">
        <v>34</v>
      </c>
      <c r="O13" s="14">
        <v>601</v>
      </c>
    </row>
    <row r="14" spans="1:17" ht="32.25" customHeight="1">
      <c r="A14" s="80"/>
      <c r="B14" s="16" t="s">
        <v>118</v>
      </c>
      <c r="C14" s="3">
        <v>4620</v>
      </c>
      <c r="D14" s="3"/>
      <c r="E14" s="3"/>
      <c r="F14" s="3">
        <v>4920</v>
      </c>
      <c r="G14" s="3"/>
      <c r="H14" s="3">
        <v>4820</v>
      </c>
      <c r="I14" s="3"/>
      <c r="J14" s="3">
        <v>4820</v>
      </c>
      <c r="K14" s="3"/>
      <c r="L14" s="3">
        <v>4820</v>
      </c>
      <c r="M14" s="3"/>
    </row>
    <row r="15" spans="1:17" ht="97.5" customHeight="1">
      <c r="A15" s="69" t="s">
        <v>25</v>
      </c>
      <c r="B15" s="15" t="s">
        <v>28</v>
      </c>
      <c r="C15" s="2">
        <v>200</v>
      </c>
      <c r="D15" s="2"/>
      <c r="E15" s="2"/>
      <c r="F15" s="2">
        <v>200</v>
      </c>
      <c r="G15" s="2"/>
      <c r="H15" s="2">
        <v>100</v>
      </c>
      <c r="I15" s="2"/>
      <c r="J15" s="2">
        <v>100</v>
      </c>
      <c r="K15" s="2"/>
      <c r="L15" s="2">
        <v>100</v>
      </c>
      <c r="M15" s="2"/>
      <c r="N15" s="13" t="s">
        <v>34</v>
      </c>
      <c r="O15" s="14">
        <v>602</v>
      </c>
    </row>
    <row r="16" spans="1:17" ht="126.75" customHeight="1">
      <c r="A16" s="69" t="s">
        <v>27</v>
      </c>
      <c r="B16" s="15" t="s">
        <v>36</v>
      </c>
      <c r="C16" s="2">
        <v>1200</v>
      </c>
      <c r="D16" s="2"/>
      <c r="E16" s="2"/>
      <c r="F16" s="2">
        <v>970</v>
      </c>
      <c r="G16" s="2"/>
      <c r="H16" s="2">
        <v>800</v>
      </c>
      <c r="I16" s="2"/>
      <c r="J16" s="2">
        <v>800</v>
      </c>
      <c r="K16" s="2"/>
      <c r="L16" s="2">
        <v>800</v>
      </c>
      <c r="M16" s="2"/>
      <c r="N16" s="13" t="s">
        <v>34</v>
      </c>
      <c r="O16" s="14">
        <v>603</v>
      </c>
    </row>
    <row r="17" spans="1:15" ht="114" customHeight="1">
      <c r="A17" s="69" t="s">
        <v>29</v>
      </c>
      <c r="B17" s="15" t="s">
        <v>30</v>
      </c>
      <c r="C17" s="2">
        <v>640</v>
      </c>
      <c r="D17" s="2"/>
      <c r="E17" s="2"/>
      <c r="F17" s="2">
        <v>900</v>
      </c>
      <c r="G17" s="2"/>
      <c r="H17" s="2">
        <v>800</v>
      </c>
      <c r="I17" s="2"/>
      <c r="J17" s="2">
        <v>800</v>
      </c>
      <c r="K17" s="2"/>
      <c r="L17" s="55">
        <v>800</v>
      </c>
      <c r="M17" s="2"/>
      <c r="N17" s="13" t="s">
        <v>34</v>
      </c>
      <c r="O17" s="14">
        <v>604</v>
      </c>
    </row>
    <row r="18" spans="1:15" ht="96" customHeight="1">
      <c r="A18" s="65" t="s">
        <v>31</v>
      </c>
      <c r="B18" s="15" t="s">
        <v>32</v>
      </c>
      <c r="C18" s="2">
        <v>1581.4</v>
      </c>
      <c r="D18" s="2">
        <v>0</v>
      </c>
      <c r="E18" s="2">
        <v>0</v>
      </c>
      <c r="F18" s="2">
        <v>1664.8</v>
      </c>
      <c r="G18" s="2">
        <v>0</v>
      </c>
      <c r="H18" s="2">
        <v>1270</v>
      </c>
      <c r="I18" s="2">
        <v>0</v>
      </c>
      <c r="J18" s="2">
        <v>1300</v>
      </c>
      <c r="K18" s="2">
        <v>0</v>
      </c>
      <c r="L18" s="2">
        <v>1300</v>
      </c>
      <c r="M18" s="2">
        <v>0</v>
      </c>
      <c r="N18" s="13" t="s">
        <v>34</v>
      </c>
      <c r="O18" s="14">
        <v>605</v>
      </c>
    </row>
    <row r="19" spans="1:15" ht="115.5" customHeight="1">
      <c r="A19" s="79" t="s">
        <v>33</v>
      </c>
      <c r="B19" s="26" t="s">
        <v>63</v>
      </c>
      <c r="C19" s="2">
        <f>SUM(C20:C21)</f>
        <v>660</v>
      </c>
      <c r="D19" s="2">
        <f t="shared" ref="D19:M19" si="4">SUM(D20:D21)</f>
        <v>0</v>
      </c>
      <c r="E19" s="2">
        <f t="shared" si="4"/>
        <v>0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13" t="s">
        <v>34</v>
      </c>
      <c r="O19" s="14" t="s">
        <v>73</v>
      </c>
    </row>
    <row r="20" spans="1:15" ht="33" customHeight="1">
      <c r="A20" s="83"/>
      <c r="B20" s="27" t="s">
        <v>119</v>
      </c>
      <c r="C20" s="3">
        <v>580</v>
      </c>
      <c r="D20" s="2"/>
      <c r="E20" s="2"/>
      <c r="F20" s="2"/>
      <c r="G20" s="2"/>
      <c r="H20" s="3"/>
      <c r="I20" s="3"/>
      <c r="J20" s="3"/>
      <c r="K20" s="3"/>
      <c r="L20" s="3"/>
      <c r="M20" s="3"/>
    </row>
    <row r="21" spans="1:15" ht="52.5" customHeight="1">
      <c r="A21" s="68"/>
      <c r="B21" s="27" t="s">
        <v>120</v>
      </c>
      <c r="C21" s="3">
        <v>80</v>
      </c>
      <c r="D21" s="2"/>
      <c r="E21" s="2"/>
      <c r="F21" s="2"/>
      <c r="G21" s="2"/>
      <c r="H21" s="3"/>
      <c r="I21" s="3"/>
      <c r="J21" s="3"/>
      <c r="K21" s="3"/>
      <c r="L21" s="3"/>
      <c r="M21" s="3"/>
    </row>
    <row r="22" spans="1:15" ht="146.25" customHeight="1">
      <c r="A22" s="68" t="s">
        <v>35</v>
      </c>
      <c r="B22" s="26" t="s">
        <v>85</v>
      </c>
      <c r="C22" s="2">
        <f>C25+C24+C23</f>
        <v>56.3</v>
      </c>
      <c r="D22" s="2">
        <f t="shared" ref="D22:M22" si="5">D25+D24+D23</f>
        <v>0</v>
      </c>
      <c r="E22" s="2">
        <f t="shared" si="5"/>
        <v>0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 t="shared" si="5"/>
        <v>0</v>
      </c>
      <c r="J22" s="2">
        <f t="shared" si="5"/>
        <v>0</v>
      </c>
      <c r="K22" s="2">
        <f t="shared" si="5"/>
        <v>0</v>
      </c>
      <c r="L22" s="2">
        <f t="shared" si="5"/>
        <v>0</v>
      </c>
      <c r="M22" s="2">
        <f t="shared" si="5"/>
        <v>0</v>
      </c>
    </row>
    <row r="23" spans="1:15" ht="53.25" customHeight="1">
      <c r="A23" s="68"/>
      <c r="B23" s="27" t="s">
        <v>121</v>
      </c>
      <c r="C23" s="3">
        <v>25.5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5" ht="66" customHeight="1">
      <c r="A24" s="68"/>
      <c r="B24" s="27" t="s">
        <v>122</v>
      </c>
      <c r="C24" s="3">
        <v>11.3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5" ht="66" customHeight="1">
      <c r="A25" s="54"/>
      <c r="B25" s="27" t="s">
        <v>123</v>
      </c>
      <c r="C25" s="3">
        <v>19.5</v>
      </c>
      <c r="D25" s="3"/>
      <c r="E25" s="3"/>
      <c r="F25" s="3"/>
      <c r="G25" s="3"/>
      <c r="H25" s="3"/>
      <c r="I25" s="3"/>
      <c r="J25" s="3"/>
      <c r="K25" s="3"/>
      <c r="L25" s="52"/>
      <c r="M25" s="3"/>
    </row>
    <row r="26" spans="1:15" ht="128.25" customHeight="1">
      <c r="A26" s="68" t="s">
        <v>37</v>
      </c>
      <c r="B26" s="26" t="s">
        <v>86</v>
      </c>
      <c r="C26" s="2">
        <f t="shared" ref="C26:M26" si="6">SUM(C27:C28)</f>
        <v>40.799999999999997</v>
      </c>
      <c r="D26" s="2">
        <f t="shared" si="6"/>
        <v>0</v>
      </c>
      <c r="E26" s="2">
        <f t="shared" si="6"/>
        <v>0</v>
      </c>
      <c r="F26" s="2">
        <f t="shared" si="6"/>
        <v>0</v>
      </c>
      <c r="G26" s="2">
        <f t="shared" si="6"/>
        <v>0</v>
      </c>
      <c r="H26" s="2">
        <f t="shared" si="6"/>
        <v>0</v>
      </c>
      <c r="I26" s="2">
        <f t="shared" si="6"/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</row>
    <row r="27" spans="1:15" ht="64.5" customHeight="1">
      <c r="A27" s="68"/>
      <c r="B27" s="27" t="s">
        <v>124</v>
      </c>
      <c r="C27" s="3">
        <v>35</v>
      </c>
      <c r="D27" s="3"/>
      <c r="E27" s="3"/>
      <c r="F27" s="3"/>
      <c r="G27" s="3"/>
      <c r="H27" s="3"/>
      <c r="I27" s="3"/>
      <c r="J27" s="3"/>
      <c r="K27" s="3"/>
      <c r="L27" s="52"/>
      <c r="M27" s="3"/>
    </row>
    <row r="28" spans="1:15" ht="33.75" customHeight="1">
      <c r="A28" s="54"/>
      <c r="B28" s="27" t="s">
        <v>125</v>
      </c>
      <c r="C28" s="3">
        <v>5.8</v>
      </c>
      <c r="D28" s="3"/>
      <c r="E28" s="3"/>
      <c r="F28" s="3"/>
      <c r="G28" s="3"/>
      <c r="H28" s="3"/>
      <c r="I28" s="3"/>
      <c r="J28" s="3"/>
      <c r="K28" s="3"/>
      <c r="L28" s="52"/>
      <c r="M28" s="3"/>
    </row>
    <row r="29" spans="1:15" ht="48.75" customHeight="1">
      <c r="A29" s="68" t="s">
        <v>38</v>
      </c>
      <c r="B29" s="26" t="s">
        <v>92</v>
      </c>
      <c r="C29" s="2">
        <f>C30+C31+C32</f>
        <v>0</v>
      </c>
      <c r="D29" s="2">
        <f t="shared" ref="D29:M29" si="7">D30+D31+D32</f>
        <v>0</v>
      </c>
      <c r="E29" s="2">
        <f t="shared" si="7"/>
        <v>0</v>
      </c>
      <c r="F29" s="2">
        <f t="shared" si="7"/>
        <v>60</v>
      </c>
      <c r="G29" s="2">
        <f t="shared" si="7"/>
        <v>0</v>
      </c>
      <c r="H29" s="2">
        <f t="shared" si="7"/>
        <v>30</v>
      </c>
      <c r="I29" s="2">
        <f t="shared" si="7"/>
        <v>0</v>
      </c>
      <c r="J29" s="2">
        <f t="shared" si="7"/>
        <v>0</v>
      </c>
      <c r="K29" s="2">
        <f t="shared" si="7"/>
        <v>0</v>
      </c>
      <c r="L29" s="2">
        <f t="shared" si="7"/>
        <v>0</v>
      </c>
      <c r="M29" s="2">
        <f t="shared" si="7"/>
        <v>0</v>
      </c>
    </row>
    <row r="30" spans="1:15" ht="128.25" customHeight="1">
      <c r="A30" s="68"/>
      <c r="B30" s="27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5" ht="48.75" customHeight="1">
      <c r="A31" s="68"/>
      <c r="B31" s="27" t="s">
        <v>127</v>
      </c>
      <c r="C31" s="3"/>
      <c r="D31" s="3"/>
      <c r="E31" s="3"/>
      <c r="F31" s="3">
        <v>60</v>
      </c>
      <c r="G31" s="3"/>
      <c r="H31" s="3"/>
      <c r="I31" s="3"/>
      <c r="J31" s="3"/>
      <c r="K31" s="3"/>
      <c r="L31" s="3"/>
      <c r="M31" s="3"/>
    </row>
    <row r="32" spans="1:15" ht="35.25" customHeight="1">
      <c r="A32" s="54"/>
      <c r="B32" s="27" t="s">
        <v>128</v>
      </c>
      <c r="C32" s="3"/>
      <c r="D32" s="3"/>
      <c r="E32" s="3"/>
      <c r="F32" s="3"/>
      <c r="G32" s="3"/>
      <c r="H32" s="3">
        <v>30</v>
      </c>
      <c r="I32" s="3"/>
      <c r="J32" s="3"/>
      <c r="K32" s="3"/>
      <c r="L32" s="52"/>
      <c r="M32" s="3"/>
    </row>
    <row r="33" spans="1:13">
      <c r="A33" s="69"/>
      <c r="B33" s="15" t="s">
        <v>8</v>
      </c>
      <c r="C33" s="2">
        <f>C5+C7+C9+C13+C15+C16+C17+C18+C19+C22+C26+C29</f>
        <v>16588.799999999996</v>
      </c>
      <c r="D33" s="2">
        <f t="shared" ref="D33:M33" si="8">D5+D7+D9+D13+D15+D16+D17+D18+D19+D22+D26+D29</f>
        <v>0</v>
      </c>
      <c r="E33" s="2">
        <f t="shared" si="8"/>
        <v>0</v>
      </c>
      <c r="F33" s="2">
        <f t="shared" si="8"/>
        <v>12836.3</v>
      </c>
      <c r="G33" s="2">
        <f t="shared" si="8"/>
        <v>0</v>
      </c>
      <c r="H33" s="2">
        <f t="shared" si="8"/>
        <v>10734.7</v>
      </c>
      <c r="I33" s="2">
        <f t="shared" si="8"/>
        <v>0</v>
      </c>
      <c r="J33" s="2">
        <f t="shared" si="8"/>
        <v>10734.7</v>
      </c>
      <c r="K33" s="2">
        <f t="shared" si="8"/>
        <v>0</v>
      </c>
      <c r="L33" s="2">
        <f t="shared" si="8"/>
        <v>10734.7</v>
      </c>
      <c r="M33" s="2">
        <f t="shared" si="8"/>
        <v>0</v>
      </c>
    </row>
  </sheetData>
  <mergeCells count="13">
    <mergeCell ref="A1:M1"/>
    <mergeCell ref="A19:A20"/>
    <mergeCell ref="A9:A10"/>
    <mergeCell ref="A13:A14"/>
    <mergeCell ref="A7:A8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zoomScale="85" zoomScaleNormal="85" workbookViewId="0">
      <selection activeCell="P15" sqref="A1:P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6" style="13" customWidth="1"/>
    <col min="18" max="18" width="9.140625" style="29"/>
    <col min="19" max="16384" width="9.140625" style="4"/>
  </cols>
  <sheetData>
    <row r="1" spans="1:18" ht="60" customHeight="1">
      <c r="A1" s="77" t="s">
        <v>68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8" ht="15.75" customHeight="1">
      <c r="A2" s="81" t="s">
        <v>15</v>
      </c>
      <c r="B2" s="82" t="s">
        <v>14</v>
      </c>
      <c r="C2" s="81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spans="1:18" ht="15.75" customHeight="1">
      <c r="A3" s="81"/>
      <c r="B3" s="82"/>
      <c r="C3" s="81" t="s">
        <v>55</v>
      </c>
      <c r="D3" s="81"/>
      <c r="E3" s="81"/>
      <c r="F3" s="81" t="s">
        <v>81</v>
      </c>
      <c r="G3" s="81"/>
      <c r="H3" s="81" t="s">
        <v>81</v>
      </c>
      <c r="I3" s="81"/>
      <c r="J3" s="81" t="s">
        <v>82</v>
      </c>
      <c r="K3" s="81"/>
      <c r="L3" s="81"/>
      <c r="M3" s="81" t="s">
        <v>87</v>
      </c>
      <c r="N3" s="81"/>
      <c r="O3" s="81" t="s">
        <v>88</v>
      </c>
      <c r="P3" s="81"/>
    </row>
    <row r="4" spans="1:18" ht="15.75">
      <c r="A4" s="81"/>
      <c r="B4" s="82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78</v>
      </c>
      <c r="M4" s="58" t="s">
        <v>12</v>
      </c>
      <c r="N4" s="58" t="s">
        <v>13</v>
      </c>
      <c r="O4" s="47" t="s">
        <v>12</v>
      </c>
      <c r="P4" s="47" t="s">
        <v>13</v>
      </c>
    </row>
    <row r="5" spans="1:18" ht="78.7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3" t="s">
        <v>23</v>
      </c>
      <c r="R5" s="29" t="s">
        <v>41</v>
      </c>
    </row>
    <row r="6" spans="1:18" ht="82.5" hidden="1" customHeight="1">
      <c r="A6" s="48"/>
      <c r="B6" s="16" t="s">
        <v>76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</row>
    <row r="7" spans="1:18" ht="95.25" hidden="1" customHeight="1">
      <c r="A7" s="85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3" t="s">
        <v>43</v>
      </c>
      <c r="R7" s="29" t="s">
        <v>44</v>
      </c>
    </row>
    <row r="8" spans="1:18" ht="97.5" hidden="1" customHeight="1">
      <c r="A8" s="85"/>
      <c r="B8" s="16" t="s">
        <v>75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8" ht="66" hidden="1" customHeight="1">
      <c r="A9" s="45"/>
      <c r="B9" s="27" t="s">
        <v>77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8" ht="97.5" customHeight="1">
      <c r="A10" s="65" t="s">
        <v>1</v>
      </c>
      <c r="B10" s="15" t="s">
        <v>45</v>
      </c>
      <c r="C10" s="2">
        <f>C11+C12</f>
        <v>431.5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3" t="s">
        <v>22</v>
      </c>
      <c r="R10" s="29" t="s">
        <v>46</v>
      </c>
    </row>
    <row r="11" spans="1:18" ht="51.75" customHeight="1">
      <c r="A11" s="40"/>
      <c r="B11" s="41" t="s">
        <v>130</v>
      </c>
      <c r="C11" s="3">
        <v>320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8" ht="68.25" customHeight="1">
      <c r="A12" s="40"/>
      <c r="B12" s="41" t="s">
        <v>131</v>
      </c>
      <c r="C12" s="3">
        <v>111.5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178.5" hidden="1" customHeight="1">
      <c r="A13" s="79" t="s">
        <v>7</v>
      </c>
      <c r="B13" s="15" t="s">
        <v>71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3" t="s">
        <v>43</v>
      </c>
      <c r="R13" s="29" t="s">
        <v>48</v>
      </c>
    </row>
    <row r="14" spans="1:18" ht="114" hidden="1" customHeight="1">
      <c r="A14" s="83"/>
      <c r="B14" s="16" t="s">
        <v>47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8" ht="15.75">
      <c r="A15" s="48"/>
      <c r="B15" s="15" t="s">
        <v>8</v>
      </c>
      <c r="C15" s="2">
        <f t="shared" ref="C15:P15" si="0">C5+C7+C10+C13</f>
        <v>431.5</v>
      </c>
      <c r="D15" s="2">
        <f t="shared" si="0"/>
        <v>0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si="0"/>
        <v>0</v>
      </c>
      <c r="I15" s="2">
        <f t="shared" si="0"/>
        <v>0</v>
      </c>
      <c r="J15" s="2">
        <f t="shared" si="0"/>
        <v>0</v>
      </c>
      <c r="K15" s="2">
        <f t="shared" si="0"/>
        <v>0</v>
      </c>
      <c r="L15" s="2">
        <f t="shared" si="0"/>
        <v>0</v>
      </c>
      <c r="M15" s="2">
        <f t="shared" si="0"/>
        <v>0</v>
      </c>
      <c r="N15" s="2">
        <f t="shared" si="0"/>
        <v>0</v>
      </c>
      <c r="O15" s="2">
        <f t="shared" si="0"/>
        <v>0</v>
      </c>
      <c r="P15" s="2">
        <f t="shared" si="0"/>
        <v>0</v>
      </c>
    </row>
  </sheetData>
  <mergeCells count="12">
    <mergeCell ref="C2:P2"/>
    <mergeCell ref="A1:P1"/>
    <mergeCell ref="A7:A8"/>
    <mergeCell ref="A13:A14"/>
    <mergeCell ref="A2:A4"/>
    <mergeCell ref="B2:B4"/>
    <mergeCell ref="C3:E3"/>
    <mergeCell ref="J3:L3"/>
    <mergeCell ref="M3:N3"/>
    <mergeCell ref="O3:P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74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M9" sqref="A1:M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77" t="s">
        <v>67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13"/>
      <c r="O1" s="29"/>
    </row>
    <row r="2" spans="1:15" s="4" customFormat="1" ht="15.75" customHeight="1">
      <c r="A2" s="81" t="s">
        <v>15</v>
      </c>
      <c r="B2" s="82" t="s">
        <v>14</v>
      </c>
      <c r="C2" s="81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13"/>
      <c r="O2" s="29"/>
    </row>
    <row r="3" spans="1:15" s="4" customFormat="1" ht="15.75" customHeight="1">
      <c r="A3" s="81"/>
      <c r="B3" s="82"/>
      <c r="C3" s="81" t="s">
        <v>132</v>
      </c>
      <c r="D3" s="81"/>
      <c r="E3" s="81"/>
      <c r="F3" s="81" t="s">
        <v>81</v>
      </c>
      <c r="G3" s="81"/>
      <c r="H3" s="81" t="s">
        <v>82</v>
      </c>
      <c r="I3" s="81"/>
      <c r="J3" s="81" t="s">
        <v>87</v>
      </c>
      <c r="K3" s="81"/>
      <c r="L3" s="81" t="s">
        <v>88</v>
      </c>
      <c r="M3" s="81"/>
      <c r="N3" s="13"/>
      <c r="O3" s="29"/>
    </row>
    <row r="4" spans="1:15" s="4" customFormat="1" ht="15.75">
      <c r="A4" s="81"/>
      <c r="B4" s="82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64</v>
      </c>
      <c r="C5" s="2">
        <v>1090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65</v>
      </c>
      <c r="O5" s="29" t="s">
        <v>66</v>
      </c>
    </row>
    <row r="6" spans="1:15" s="4" customFormat="1" ht="49.5" customHeight="1">
      <c r="A6" s="46"/>
      <c r="B6" s="16" t="s">
        <v>134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46" t="s">
        <v>3</v>
      </c>
      <c r="B7" s="15" t="s">
        <v>74</v>
      </c>
      <c r="C7" s="2">
        <v>650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79</v>
      </c>
      <c r="O7" s="50"/>
    </row>
    <row r="8" spans="1:15" s="51" customFormat="1" ht="34.5" customHeight="1">
      <c r="A8" s="46"/>
      <c r="B8" s="16" t="s">
        <v>133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1740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9"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workbookViewId="0">
      <selection activeCell="Q17" sqref="A1:Q17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17" width="9.7109375" style="30" customWidth="1"/>
    <col min="18" max="16384" width="9.140625" style="30"/>
  </cols>
  <sheetData>
    <row r="1" spans="1:17" s="4" customFormat="1" ht="60" customHeight="1">
      <c r="A1" s="77" t="s">
        <v>80</v>
      </c>
      <c r="B1" s="77"/>
      <c r="C1" s="78"/>
      <c r="D1" s="78"/>
      <c r="E1" s="78"/>
      <c r="F1" s="78"/>
      <c r="G1" s="78"/>
      <c r="H1" s="78"/>
      <c r="I1" s="78"/>
      <c r="J1" s="78"/>
      <c r="K1" s="64"/>
    </row>
    <row r="2" spans="1:17" s="4" customFormat="1" ht="15.75" customHeight="1">
      <c r="A2" s="81" t="s">
        <v>15</v>
      </c>
      <c r="B2" s="82" t="s">
        <v>14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86"/>
    </row>
    <row r="3" spans="1:17" s="4" customFormat="1" ht="15.75" customHeight="1">
      <c r="A3" s="81"/>
      <c r="B3" s="82"/>
      <c r="C3" s="75" t="s">
        <v>55</v>
      </c>
      <c r="D3" s="76"/>
      <c r="E3" s="86"/>
      <c r="F3" s="75" t="s">
        <v>81</v>
      </c>
      <c r="G3" s="76"/>
      <c r="H3" s="86"/>
      <c r="I3" s="75" t="s">
        <v>82</v>
      </c>
      <c r="J3" s="76"/>
      <c r="K3" s="86"/>
      <c r="L3" s="75" t="s">
        <v>87</v>
      </c>
      <c r="M3" s="76"/>
      <c r="N3" s="76"/>
      <c r="O3" s="81" t="s">
        <v>88</v>
      </c>
      <c r="P3" s="81"/>
      <c r="Q3" s="81"/>
    </row>
    <row r="4" spans="1:17" s="4" customFormat="1" ht="15.75">
      <c r="A4" s="81"/>
      <c r="B4" s="82"/>
      <c r="C4" s="47" t="s">
        <v>12</v>
      </c>
      <c r="D4" s="62" t="s">
        <v>13</v>
      </c>
      <c r="E4" s="62" t="s">
        <v>78</v>
      </c>
      <c r="F4" s="47" t="s">
        <v>12</v>
      </c>
      <c r="G4" s="47" t="s">
        <v>13</v>
      </c>
      <c r="H4" s="67" t="s">
        <v>78</v>
      </c>
      <c r="I4" s="47" t="s">
        <v>12</v>
      </c>
      <c r="J4" s="47" t="s">
        <v>13</v>
      </c>
      <c r="K4" s="67" t="s">
        <v>78</v>
      </c>
      <c r="L4" s="59" t="s">
        <v>12</v>
      </c>
      <c r="M4" s="59" t="s">
        <v>13</v>
      </c>
      <c r="N4" s="67" t="s">
        <v>78</v>
      </c>
      <c r="O4" s="67" t="s">
        <v>12</v>
      </c>
      <c r="P4" s="67" t="s">
        <v>13</v>
      </c>
      <c r="Q4" s="67" t="s">
        <v>78</v>
      </c>
    </row>
    <row r="5" spans="1:17" s="4" customFormat="1" ht="33.75" customHeight="1">
      <c r="A5" s="85" t="s">
        <v>1</v>
      </c>
      <c r="B5" s="70" t="s">
        <v>83</v>
      </c>
      <c r="C5" s="2">
        <f>SUM(C6:C13)</f>
        <v>0</v>
      </c>
      <c r="D5" s="2">
        <f t="shared" ref="D5:P5" si="0">SUM(D6:D13)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/>
      <c r="I5" s="2">
        <f t="shared" si="0"/>
        <v>0</v>
      </c>
      <c r="J5" s="2">
        <f t="shared" si="0"/>
        <v>0</v>
      </c>
      <c r="K5" s="2"/>
      <c r="L5" s="2">
        <f t="shared" si="0"/>
        <v>0</v>
      </c>
      <c r="M5" s="2">
        <f t="shared" si="0"/>
        <v>0</v>
      </c>
      <c r="N5" s="71"/>
      <c r="O5" s="2">
        <f t="shared" si="0"/>
        <v>0</v>
      </c>
      <c r="P5" s="2">
        <f t="shared" si="0"/>
        <v>0</v>
      </c>
      <c r="Q5" s="31"/>
    </row>
    <row r="6" spans="1:17" s="4" customFormat="1" ht="49.5" hidden="1" customHeight="1">
      <c r="A6" s="85"/>
      <c r="B6" s="63" t="s">
        <v>101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71"/>
      <c r="O6" s="2"/>
      <c r="P6" s="2"/>
      <c r="Q6" s="31"/>
    </row>
    <row r="7" spans="1:17" s="4" customFormat="1" ht="50.25" hidden="1" customHeight="1">
      <c r="A7" s="85"/>
      <c r="B7" s="16" t="s">
        <v>102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72"/>
      <c r="O7" s="3"/>
      <c r="P7" s="3"/>
      <c r="Q7" s="31"/>
    </row>
    <row r="8" spans="1:17" s="4" customFormat="1" ht="47.25" hidden="1" customHeight="1">
      <c r="A8" s="85"/>
      <c r="B8" s="16" t="s">
        <v>103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72"/>
      <c r="O8" s="3"/>
      <c r="P8" s="3"/>
      <c r="Q8" s="31"/>
    </row>
    <row r="9" spans="1:17" s="4" customFormat="1" ht="47.25" hidden="1" customHeight="1">
      <c r="A9" s="85"/>
      <c r="B9" s="16" t="s">
        <v>104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72"/>
      <c r="O9" s="3"/>
      <c r="P9" s="3"/>
      <c r="Q9" s="31"/>
    </row>
    <row r="10" spans="1:17" s="4" customFormat="1" ht="31.5" hidden="1" customHeight="1">
      <c r="A10" s="85"/>
      <c r="B10" s="16" t="s">
        <v>105</v>
      </c>
      <c r="C10" s="3"/>
      <c r="D10" s="3"/>
      <c r="E10" s="3"/>
      <c r="F10" s="38"/>
      <c r="G10" s="3"/>
      <c r="H10" s="3"/>
      <c r="I10" s="3"/>
      <c r="J10" s="3"/>
      <c r="K10" s="3"/>
      <c r="L10" s="3"/>
      <c r="M10" s="3"/>
      <c r="N10" s="72"/>
      <c r="O10" s="3"/>
      <c r="P10" s="3"/>
      <c r="Q10" s="31"/>
    </row>
    <row r="11" spans="1:17" s="4" customFormat="1" ht="31.5" hidden="1" customHeight="1">
      <c r="A11" s="85"/>
      <c r="B11" s="16" t="s">
        <v>106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72"/>
      <c r="O11" s="3"/>
      <c r="P11" s="3"/>
      <c r="Q11" s="31"/>
    </row>
    <row r="12" spans="1:17" s="4" customFormat="1" ht="31.5" hidden="1" customHeight="1">
      <c r="A12" s="85"/>
      <c r="B12" s="16" t="s">
        <v>107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72"/>
      <c r="O12" s="3"/>
      <c r="P12" s="3"/>
      <c r="Q12" s="31"/>
    </row>
    <row r="13" spans="1:17" s="4" customFormat="1" ht="31.5" hidden="1" customHeight="1">
      <c r="A13" s="85"/>
      <c r="B13" s="16" t="s">
        <v>108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72"/>
      <c r="O13" s="3"/>
      <c r="P13" s="3"/>
      <c r="Q13" s="31"/>
    </row>
    <row r="14" spans="1:17" s="51" customFormat="1" ht="32.25" customHeight="1">
      <c r="A14" s="80" t="s">
        <v>3</v>
      </c>
      <c r="B14" s="15" t="s">
        <v>84</v>
      </c>
      <c r="C14" s="2">
        <f t="shared" ref="C14:P14" si="1">SUM(C15:C16)</f>
        <v>0</v>
      </c>
      <c r="D14" s="2">
        <f t="shared" si="1"/>
        <v>0</v>
      </c>
      <c r="E14" s="2">
        <f t="shared" si="1"/>
        <v>0</v>
      </c>
      <c r="F14" s="2">
        <f t="shared" si="1"/>
        <v>0</v>
      </c>
      <c r="G14" s="2">
        <f t="shared" si="1"/>
        <v>0</v>
      </c>
      <c r="H14" s="2"/>
      <c r="I14" s="2">
        <f t="shared" si="1"/>
        <v>0</v>
      </c>
      <c r="J14" s="2">
        <f t="shared" si="1"/>
        <v>0</v>
      </c>
      <c r="K14" s="2"/>
      <c r="L14" s="2">
        <f t="shared" si="1"/>
        <v>0</v>
      </c>
      <c r="M14" s="2">
        <f t="shared" si="1"/>
        <v>0</v>
      </c>
      <c r="N14" s="71"/>
      <c r="O14" s="2">
        <f t="shared" si="1"/>
        <v>0</v>
      </c>
      <c r="P14" s="2">
        <f t="shared" si="1"/>
        <v>0</v>
      </c>
      <c r="Q14" s="73"/>
    </row>
    <row r="15" spans="1:17" s="51" customFormat="1" ht="81" hidden="1" customHeight="1">
      <c r="A15" s="80"/>
      <c r="B15" s="16" t="s">
        <v>109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71"/>
      <c r="O15" s="2"/>
      <c r="P15" s="2"/>
      <c r="Q15" s="73"/>
    </row>
    <row r="16" spans="1:17" s="51" customFormat="1" ht="47.25" hidden="1" customHeight="1">
      <c r="A16" s="80"/>
      <c r="B16" s="16" t="s">
        <v>110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71"/>
      <c r="O16" s="2"/>
      <c r="P16" s="2"/>
      <c r="Q16" s="73"/>
    </row>
    <row r="17" spans="1:17" s="4" customFormat="1" ht="15.75">
      <c r="A17" s="48"/>
      <c r="B17" s="15" t="s">
        <v>8</v>
      </c>
      <c r="C17" s="2">
        <f>C5+C14</f>
        <v>0</v>
      </c>
      <c r="D17" s="2">
        <f t="shared" ref="D17:Q17" si="2">D5+D14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  <c r="J17" s="2">
        <f t="shared" si="2"/>
        <v>0</v>
      </c>
      <c r="K17" s="2">
        <f t="shared" si="2"/>
        <v>0</v>
      </c>
      <c r="L17" s="2">
        <f t="shared" si="2"/>
        <v>0</v>
      </c>
      <c r="M17" s="2">
        <f t="shared" si="2"/>
        <v>0</v>
      </c>
      <c r="N17" s="2">
        <f t="shared" si="2"/>
        <v>0</v>
      </c>
      <c r="O17" s="2">
        <f t="shared" si="2"/>
        <v>0</v>
      </c>
      <c r="P17" s="2">
        <f t="shared" si="2"/>
        <v>0</v>
      </c>
      <c r="Q17" s="2">
        <f t="shared" si="2"/>
        <v>0</v>
      </c>
    </row>
  </sheetData>
  <mergeCells count="11">
    <mergeCell ref="A5:A13"/>
    <mergeCell ref="A14:A16"/>
    <mergeCell ref="L3:N3"/>
    <mergeCell ref="O3:Q3"/>
    <mergeCell ref="C2:Q2"/>
    <mergeCell ref="A1:J1"/>
    <mergeCell ref="A2:A4"/>
    <mergeCell ref="B2:B4"/>
    <mergeCell ref="C3:E3"/>
    <mergeCell ref="F3:H3"/>
    <mergeCell ref="I3:K3"/>
  </mergeCells>
  <pageMargins left="0.70866141732283472" right="0.70866141732283472" top="0.17" bottom="0.18" header="0.17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77" t="s">
        <v>91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2" ht="15.75" customHeight="1">
      <c r="A2" s="81" t="s">
        <v>15</v>
      </c>
      <c r="B2" s="82" t="s">
        <v>14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86"/>
    </row>
    <row r="3" spans="1:22" ht="15.75" customHeight="1">
      <c r="A3" s="81"/>
      <c r="B3" s="82"/>
      <c r="C3" s="81" t="s">
        <v>55</v>
      </c>
      <c r="D3" s="81"/>
      <c r="E3" s="81"/>
      <c r="F3" s="81"/>
      <c r="G3" s="81" t="s">
        <v>81</v>
      </c>
      <c r="H3" s="81"/>
      <c r="I3" s="81"/>
      <c r="J3" s="81"/>
      <c r="K3" s="81" t="s">
        <v>82</v>
      </c>
      <c r="L3" s="81"/>
      <c r="M3" s="81"/>
      <c r="N3" s="81"/>
      <c r="O3" s="81" t="s">
        <v>93</v>
      </c>
      <c r="P3" s="81"/>
      <c r="Q3" s="81"/>
      <c r="R3" s="81"/>
      <c r="S3" s="81" t="s">
        <v>88</v>
      </c>
      <c r="T3" s="81"/>
      <c r="U3" s="81"/>
      <c r="V3" s="81"/>
    </row>
    <row r="4" spans="1:22" ht="15.75">
      <c r="A4" s="81"/>
      <c r="B4" s="82"/>
      <c r="C4" s="67" t="s">
        <v>12</v>
      </c>
      <c r="D4" s="67" t="s">
        <v>16</v>
      </c>
      <c r="E4" s="67" t="s">
        <v>13</v>
      </c>
      <c r="F4" s="67" t="s">
        <v>78</v>
      </c>
      <c r="G4" s="67" t="s">
        <v>12</v>
      </c>
      <c r="H4" s="67" t="s">
        <v>16</v>
      </c>
      <c r="I4" s="67" t="s">
        <v>13</v>
      </c>
      <c r="J4" s="67" t="s">
        <v>78</v>
      </c>
      <c r="K4" s="67" t="s">
        <v>12</v>
      </c>
      <c r="L4" s="67" t="s">
        <v>16</v>
      </c>
      <c r="M4" s="67" t="s">
        <v>13</v>
      </c>
      <c r="N4" s="67" t="s">
        <v>78</v>
      </c>
      <c r="O4" s="67" t="s">
        <v>12</v>
      </c>
      <c r="P4" s="67" t="s">
        <v>16</v>
      </c>
      <c r="Q4" s="67" t="s">
        <v>13</v>
      </c>
      <c r="R4" s="67" t="s">
        <v>78</v>
      </c>
      <c r="S4" s="67" t="s">
        <v>12</v>
      </c>
      <c r="T4" s="67" t="s">
        <v>16</v>
      </c>
      <c r="U4" s="67" t="s">
        <v>13</v>
      </c>
      <c r="V4" s="67" t="s">
        <v>78</v>
      </c>
    </row>
    <row r="5" spans="1:22" ht="38.25" customHeight="1">
      <c r="A5" s="60" t="s">
        <v>1</v>
      </c>
      <c r="B5" s="15" t="s">
        <v>89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90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M19" sqref="M19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5" width="6.85546875" style="30" customWidth="1"/>
    <col min="6" max="6" width="11.42578125" style="30" customWidth="1"/>
    <col min="7" max="7" width="8.5703125" style="30" customWidth="1"/>
    <col min="8" max="9" width="6.5703125" style="30" customWidth="1"/>
    <col min="10" max="10" width="11.42578125" style="30" customWidth="1"/>
    <col min="11" max="11" width="9" style="30" customWidth="1"/>
    <col min="12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2" style="30" customWidth="1"/>
    <col min="23" max="23" width="12.28515625" style="30" customWidth="1"/>
    <col min="24" max="24" width="11.140625" style="30" customWidth="1"/>
    <col min="25" max="26" width="7.85546875" style="30" customWidth="1"/>
    <col min="27" max="16384" width="9.140625" style="30"/>
  </cols>
  <sheetData>
    <row r="1" spans="1:26" ht="47.25" customHeight="1">
      <c r="A1" s="92" t="s">
        <v>72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spans="1:26" s="4" customFormat="1" ht="31.5" customHeight="1">
      <c r="A2" s="81" t="s">
        <v>51</v>
      </c>
      <c r="B2" s="75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4" t="s">
        <v>111</v>
      </c>
    </row>
    <row r="3" spans="1:26" s="4" customFormat="1" ht="19.5" customHeight="1">
      <c r="A3" s="81"/>
      <c r="B3" s="75" t="s">
        <v>55</v>
      </c>
      <c r="C3" s="76"/>
      <c r="D3" s="76"/>
      <c r="E3" s="86"/>
      <c r="F3" s="75" t="s">
        <v>81</v>
      </c>
      <c r="G3" s="76"/>
      <c r="H3" s="76"/>
      <c r="I3" s="86"/>
      <c r="J3" s="75" t="s">
        <v>82</v>
      </c>
      <c r="K3" s="76"/>
      <c r="L3" s="76"/>
      <c r="M3" s="86"/>
      <c r="N3" s="75" t="s">
        <v>87</v>
      </c>
      <c r="O3" s="76"/>
      <c r="P3" s="76"/>
      <c r="Q3" s="86"/>
      <c r="R3" s="75" t="s">
        <v>88</v>
      </c>
      <c r="S3" s="76"/>
      <c r="T3" s="76"/>
      <c r="U3" s="86"/>
      <c r="V3" s="31"/>
      <c r="W3" s="90" t="s">
        <v>112</v>
      </c>
      <c r="X3" s="91"/>
      <c r="Y3" s="91"/>
      <c r="Z3" s="91"/>
    </row>
    <row r="4" spans="1:26" s="4" customFormat="1" ht="27.75" customHeight="1">
      <c r="A4" s="81"/>
      <c r="B4" s="28" t="s">
        <v>12</v>
      </c>
      <c r="C4" s="28" t="s">
        <v>16</v>
      </c>
      <c r="D4" s="28" t="s">
        <v>13</v>
      </c>
      <c r="E4" s="67" t="s">
        <v>78</v>
      </c>
      <c r="F4" s="28" t="s">
        <v>12</v>
      </c>
      <c r="G4" s="28" t="s">
        <v>16</v>
      </c>
      <c r="H4" s="28" t="s">
        <v>13</v>
      </c>
      <c r="I4" s="67" t="s">
        <v>78</v>
      </c>
      <c r="J4" s="28" t="s">
        <v>12</v>
      </c>
      <c r="K4" s="28" t="s">
        <v>16</v>
      </c>
      <c r="L4" s="28" t="s">
        <v>13</v>
      </c>
      <c r="M4" s="67" t="s">
        <v>78</v>
      </c>
      <c r="N4" s="28" t="s">
        <v>12</v>
      </c>
      <c r="O4" s="28" t="s">
        <v>16</v>
      </c>
      <c r="P4" s="28" t="s">
        <v>13</v>
      </c>
      <c r="Q4" s="42" t="s">
        <v>78</v>
      </c>
      <c r="R4" s="28" t="s">
        <v>12</v>
      </c>
      <c r="S4" s="28" t="s">
        <v>16</v>
      </c>
      <c r="T4" s="28" t="s">
        <v>13</v>
      </c>
      <c r="U4" s="53" t="s">
        <v>78</v>
      </c>
      <c r="V4" s="31"/>
      <c r="W4" s="43" t="s">
        <v>12</v>
      </c>
      <c r="X4" s="43" t="s">
        <v>16</v>
      </c>
      <c r="Y4" s="43" t="s">
        <v>13</v>
      </c>
      <c r="Z4" s="43" t="s">
        <v>78</v>
      </c>
    </row>
    <row r="5" spans="1:26">
      <c r="A5" s="32">
        <v>1</v>
      </c>
      <c r="B5" s="24">
        <f>'1'!C17</f>
        <v>4617.8999999999996</v>
      </c>
      <c r="C5" s="24">
        <f>'1'!D17</f>
        <v>816</v>
      </c>
      <c r="D5" s="24">
        <f>'1'!E17</f>
        <v>0</v>
      </c>
      <c r="E5" s="24"/>
      <c r="F5" s="24">
        <f>'1'!F17</f>
        <v>4617.8999999999996</v>
      </c>
      <c r="G5" s="24">
        <f>'1'!G17</f>
        <v>847</v>
      </c>
      <c r="H5" s="24">
        <f>'1'!H17</f>
        <v>0</v>
      </c>
      <c r="I5" s="24"/>
      <c r="J5" s="24">
        <f>'1'!I17</f>
        <v>4617.8999999999996</v>
      </c>
      <c r="K5" s="24">
        <f>'1'!J17</f>
        <v>885</v>
      </c>
      <c r="L5" s="24">
        <f>'1'!K17</f>
        <v>0</v>
      </c>
      <c r="M5" s="24"/>
      <c r="N5" s="24">
        <f>'1'!L17</f>
        <v>5502.9</v>
      </c>
      <c r="O5" s="24">
        <f>'1'!M17</f>
        <v>0</v>
      </c>
      <c r="P5" s="24">
        <f>'1'!N17</f>
        <v>0</v>
      </c>
      <c r="Q5" s="24"/>
      <c r="R5" s="24">
        <f>'1'!O17</f>
        <v>5502.9</v>
      </c>
      <c r="S5" s="24">
        <f>'1'!P17</f>
        <v>0</v>
      </c>
      <c r="T5" s="24">
        <f>'1'!Q17</f>
        <v>0</v>
      </c>
      <c r="U5" s="24"/>
      <c r="V5" s="33">
        <f t="shared" ref="V5:V10" si="0">SUM(B5:U5)</f>
        <v>27407.5</v>
      </c>
      <c r="W5" s="24">
        <f>B5+F5+J5+N5+R5</f>
        <v>24859.5</v>
      </c>
      <c r="X5" s="24">
        <f>C5+G5+K5+O5+S5</f>
        <v>2548</v>
      </c>
      <c r="Y5" s="24">
        <f>D5+H5+L5+P5+T5</f>
        <v>0</v>
      </c>
      <c r="Z5" s="24">
        <f>Q5+U5</f>
        <v>0</v>
      </c>
    </row>
    <row r="6" spans="1:26">
      <c r="A6" s="32">
        <v>2</v>
      </c>
      <c r="B6" s="24">
        <f>'2'!C33</f>
        <v>16588.799999999996</v>
      </c>
      <c r="C6" s="24">
        <f>'2'!D33</f>
        <v>0</v>
      </c>
      <c r="D6" s="24">
        <f>'2'!E33</f>
        <v>0</v>
      </c>
      <c r="E6" s="24"/>
      <c r="F6" s="24">
        <f>'2'!F33</f>
        <v>12836.3</v>
      </c>
      <c r="G6" s="24"/>
      <c r="H6" s="24">
        <f>'2'!G33</f>
        <v>0</v>
      </c>
      <c r="I6" s="24"/>
      <c r="J6" s="24">
        <f>'2'!H33</f>
        <v>10734.7</v>
      </c>
      <c r="K6" s="24"/>
      <c r="L6" s="24">
        <f>'2'!I33</f>
        <v>0</v>
      </c>
      <c r="M6" s="24"/>
      <c r="N6" s="24">
        <f>'2'!J33</f>
        <v>10734.7</v>
      </c>
      <c r="O6" s="24"/>
      <c r="P6" s="24">
        <f>'2'!K33</f>
        <v>0</v>
      </c>
      <c r="Q6" s="24"/>
      <c r="R6" s="24">
        <f>'2'!L33</f>
        <v>10734.7</v>
      </c>
      <c r="S6" s="24"/>
      <c r="T6" s="24">
        <f>'2'!M33</f>
        <v>0</v>
      </c>
      <c r="U6" s="24"/>
      <c r="V6" s="33">
        <f t="shared" si="0"/>
        <v>61629.2</v>
      </c>
      <c r="W6" s="24">
        <f t="shared" ref="W6:X11" si="1">B6+F6+J6+N6+R6</f>
        <v>61629.2</v>
      </c>
      <c r="X6" s="24">
        <f t="shared" si="1"/>
        <v>0</v>
      </c>
      <c r="Y6" s="24">
        <f t="shared" ref="Y6:Y11" si="2">D6+H6+L6+P6+T6</f>
        <v>0</v>
      </c>
      <c r="Z6" s="24">
        <f t="shared" ref="Z6:Z11" si="3">Q6+U6</f>
        <v>0</v>
      </c>
    </row>
    <row r="7" spans="1:26">
      <c r="A7" s="32">
        <v>3</v>
      </c>
      <c r="B7" s="24">
        <f>'3'!C15</f>
        <v>431.5</v>
      </c>
      <c r="C7" s="24">
        <f>'3'!D15</f>
        <v>0</v>
      </c>
      <c r="D7" s="24">
        <f>'3'!E15</f>
        <v>0</v>
      </c>
      <c r="E7" s="24"/>
      <c r="F7" s="24">
        <f>'3'!F15</f>
        <v>0</v>
      </c>
      <c r="G7" s="24"/>
      <c r="H7" s="24">
        <f>'3'!G15</f>
        <v>0</v>
      </c>
      <c r="I7" s="24"/>
      <c r="J7" s="24">
        <f>'3'!H15</f>
        <v>0</v>
      </c>
      <c r="K7" s="24"/>
      <c r="L7" s="24">
        <f>'3'!I15</f>
        <v>0</v>
      </c>
      <c r="M7" s="24"/>
      <c r="N7" s="24">
        <f>'3'!J15</f>
        <v>0</v>
      </c>
      <c r="O7" s="24"/>
      <c r="P7" s="24">
        <f>'3'!K15</f>
        <v>0</v>
      </c>
      <c r="Q7" s="24">
        <f>'3'!L15</f>
        <v>0</v>
      </c>
      <c r="R7" s="24">
        <f>'3'!M15</f>
        <v>0</v>
      </c>
      <c r="S7" s="24"/>
      <c r="T7" s="24">
        <f>'3'!N15</f>
        <v>0</v>
      </c>
      <c r="U7" s="24"/>
      <c r="V7" s="33">
        <f t="shared" si="0"/>
        <v>431.5</v>
      </c>
      <c r="W7" s="24">
        <f t="shared" si="1"/>
        <v>431.5</v>
      </c>
      <c r="X7" s="24">
        <f t="shared" si="1"/>
        <v>0</v>
      </c>
      <c r="Y7" s="24">
        <f t="shared" si="2"/>
        <v>0</v>
      </c>
      <c r="Z7" s="24">
        <f t="shared" si="3"/>
        <v>0</v>
      </c>
    </row>
    <row r="8" spans="1:26">
      <c r="A8" s="32">
        <v>4</v>
      </c>
      <c r="B8" s="24">
        <f>'4'!C9</f>
        <v>1740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5900</v>
      </c>
      <c r="W8" s="24">
        <f t="shared" si="1"/>
        <v>5900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'5'!C17</f>
        <v>0</v>
      </c>
      <c r="C9" s="24"/>
      <c r="D9" s="24">
        <f>'5'!D17</f>
        <v>0</v>
      </c>
      <c r="E9" s="24">
        <f>'5'!E17</f>
        <v>0</v>
      </c>
      <c r="F9" s="34">
        <f>'5'!F17</f>
        <v>0</v>
      </c>
      <c r="G9" s="34"/>
      <c r="H9" s="24">
        <f>'5'!G17</f>
        <v>0</v>
      </c>
      <c r="I9" s="24">
        <f>'5'!H17</f>
        <v>0</v>
      </c>
      <c r="J9" s="24">
        <f>'5'!I17</f>
        <v>0</v>
      </c>
      <c r="K9" s="24"/>
      <c r="L9" s="24">
        <f>'5'!J17</f>
        <v>0</v>
      </c>
      <c r="M9" s="24">
        <f>'5'!K17</f>
        <v>0</v>
      </c>
      <c r="N9" s="24">
        <f>'5'!L17</f>
        <v>0</v>
      </c>
      <c r="O9" s="24"/>
      <c r="P9" s="24">
        <f>'5'!M17</f>
        <v>0</v>
      </c>
      <c r="Q9" s="24">
        <f>'5'!N17</f>
        <v>0</v>
      </c>
      <c r="R9" s="24">
        <f>'5'!O17</f>
        <v>0</v>
      </c>
      <c r="S9" s="24"/>
      <c r="T9" s="24">
        <f>'5'!P17</f>
        <v>0</v>
      </c>
      <c r="U9" s="24">
        <f>'5'!Q17</f>
        <v>0</v>
      </c>
      <c r="V9" s="33">
        <f t="shared" si="0"/>
        <v>0</v>
      </c>
      <c r="W9" s="24">
        <f t="shared" si="1"/>
        <v>0</v>
      </c>
      <c r="X9" s="24">
        <f t="shared" si="1"/>
        <v>0</v>
      </c>
      <c r="Y9" s="24">
        <f t="shared" si="2"/>
        <v>0</v>
      </c>
      <c r="Z9" s="24">
        <f t="shared" si="3"/>
        <v>0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49</v>
      </c>
      <c r="B11" s="25">
        <f>SUM(B5:B9)</f>
        <v>23378.199999999997</v>
      </c>
      <c r="C11" s="25">
        <f t="shared" ref="C11:D11" si="4">SUM(C5:C9)</f>
        <v>816</v>
      </c>
      <c r="D11" s="25">
        <f t="shared" si="4"/>
        <v>0</v>
      </c>
      <c r="E11" s="25"/>
      <c r="F11" s="25">
        <f t="shared" ref="F11" si="5">SUM(F5:F9)</f>
        <v>18494.199999999997</v>
      </c>
      <c r="G11" s="25">
        <f t="shared" ref="G11" si="6">SUM(G5:G9)</f>
        <v>847</v>
      </c>
      <c r="H11" s="25">
        <f t="shared" ref="H11" si="7">SUM(H5:H9)</f>
        <v>0</v>
      </c>
      <c r="I11" s="25"/>
      <c r="J11" s="25">
        <f t="shared" ref="J11" si="8">SUM(J5:J9)</f>
        <v>16392.599999999999</v>
      </c>
      <c r="K11" s="25">
        <f t="shared" ref="K11" si="9">SUM(K5:K9)</f>
        <v>885</v>
      </c>
      <c r="L11" s="25">
        <f t="shared" ref="L11" si="10">SUM(L5:L9)</f>
        <v>0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95368.2</v>
      </c>
      <c r="W11" s="24">
        <f t="shared" si="1"/>
        <v>92820.199999999983</v>
      </c>
      <c r="X11" s="24">
        <f t="shared" si="1"/>
        <v>2548</v>
      </c>
      <c r="Y11" s="24">
        <f t="shared" si="2"/>
        <v>0</v>
      </c>
      <c r="Z11" s="24">
        <f t="shared" si="3"/>
        <v>0</v>
      </c>
    </row>
    <row r="12" spans="1:26">
      <c r="B12" s="87">
        <f>B11+C11+D11+E11</f>
        <v>24194.199999999997</v>
      </c>
      <c r="C12" s="88"/>
      <c r="D12" s="88"/>
      <c r="E12" s="89"/>
      <c r="F12" s="87">
        <f>F11+G11+H11+I11</f>
        <v>19341.199999999997</v>
      </c>
      <c r="G12" s="88"/>
      <c r="H12" s="88"/>
      <c r="I12" s="89"/>
      <c r="J12" s="87">
        <f>J11+K11+L11+M11</f>
        <v>17277.599999999999</v>
      </c>
      <c r="K12" s="88"/>
      <c r="L12" s="88"/>
      <c r="M12" s="89"/>
      <c r="N12" s="87">
        <f>N11+O11+P11+Q11</f>
        <v>17277.599999999999</v>
      </c>
      <c r="O12" s="88"/>
      <c r="P12" s="88"/>
      <c r="Q12" s="89"/>
      <c r="R12" s="87">
        <f>R11+S11+T11+U11</f>
        <v>17277.599999999999</v>
      </c>
      <c r="S12" s="88"/>
      <c r="T12" s="88"/>
      <c r="U12" s="89"/>
      <c r="V12" s="61"/>
      <c r="W12" s="87">
        <f>W11+X11+Y11+Z11</f>
        <v>95368.199999999983</v>
      </c>
      <c r="X12" s="88"/>
      <c r="Y12" s="88"/>
      <c r="Z12" s="89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0" t="s">
        <v>61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t="s">
        <v>58</v>
      </c>
    </row>
    <row r="2" spans="1:24" s="1" customFormat="1" ht="31.5" customHeight="1">
      <c r="A2" s="93" t="s">
        <v>59</v>
      </c>
      <c r="B2" s="102" t="s">
        <v>50</v>
      </c>
      <c r="C2" s="97" t="s">
        <v>0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9"/>
      <c r="U2" s="12" t="s">
        <v>56</v>
      </c>
      <c r="V2" s="103"/>
      <c r="W2" s="103"/>
      <c r="X2" s="103"/>
    </row>
    <row r="3" spans="1:24" s="1" customFormat="1" ht="19.5" customHeight="1">
      <c r="A3" s="93"/>
      <c r="B3" s="102"/>
      <c r="C3" s="81" t="s">
        <v>10</v>
      </c>
      <c r="D3" s="81"/>
      <c r="E3" s="81"/>
      <c r="F3" s="81" t="s">
        <v>9</v>
      </c>
      <c r="G3" s="81"/>
      <c r="H3" s="81"/>
      <c r="I3" s="93" t="s">
        <v>11</v>
      </c>
      <c r="J3" s="93"/>
      <c r="K3" s="93"/>
      <c r="L3" s="93" t="s">
        <v>52</v>
      </c>
      <c r="M3" s="93"/>
      <c r="N3" s="93"/>
      <c r="O3" s="93" t="s">
        <v>53</v>
      </c>
      <c r="P3" s="93"/>
      <c r="Q3" s="93" t="s">
        <v>54</v>
      </c>
      <c r="R3" s="93"/>
      <c r="S3" s="93" t="s">
        <v>55</v>
      </c>
      <c r="T3" s="93"/>
      <c r="U3" s="11"/>
      <c r="V3" s="94" t="s">
        <v>60</v>
      </c>
      <c r="W3" s="95"/>
      <c r="X3" s="96"/>
    </row>
    <row r="4" spans="1:24" s="1" customFormat="1" ht="27.75" customHeight="1">
      <c r="A4" s="93"/>
      <c r="B4" s="102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49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2020-04-07T11:16:57Z</dcterms:modified>
</cp:coreProperties>
</file>