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</sheets>
  <definedNames>
    <definedName name="_xlnm.Print_Area" localSheetId="0">'1'!$A$1:$Q$33</definedName>
    <definedName name="_xlnm.Print_Area" localSheetId="1">'2'!$A$1:$M$56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G14" i="3"/>
  <c r="F14"/>
  <c r="G10" i="2"/>
  <c r="F10"/>
  <c r="F17" i="3" l="1"/>
  <c r="H11" i="2"/>
  <c r="F49"/>
  <c r="F48"/>
  <c r="F54"/>
  <c r="F9"/>
  <c r="H24"/>
  <c r="H23"/>
  <c r="H22"/>
  <c r="H20"/>
  <c r="H9"/>
  <c r="F12"/>
  <c r="G12"/>
  <c r="M22" i="1"/>
  <c r="J22"/>
  <c r="F19"/>
  <c r="F23"/>
  <c r="H5"/>
  <c r="G5"/>
  <c r="F5"/>
  <c r="U9" i="4"/>
  <c r="T9"/>
  <c r="R9"/>
  <c r="Q9"/>
  <c r="P9"/>
  <c r="N9"/>
  <c r="M9"/>
  <c r="L9"/>
  <c r="J9"/>
  <c r="I9"/>
  <c r="H9"/>
  <c r="F9"/>
  <c r="E9"/>
  <c r="D9"/>
  <c r="B9"/>
  <c r="P33" i="9" l="1"/>
  <c r="L33"/>
  <c r="H33"/>
  <c r="D33"/>
  <c r="Q17"/>
  <c r="P17"/>
  <c r="O17"/>
  <c r="O33" s="1"/>
  <c r="N17"/>
  <c r="M17"/>
  <c r="L17"/>
  <c r="K17"/>
  <c r="K33" s="1"/>
  <c r="J17"/>
  <c r="I17"/>
  <c r="H17"/>
  <c r="G17"/>
  <c r="G33" s="1"/>
  <c r="F17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6" i="2"/>
  <c r="G28"/>
  <c r="F28"/>
  <c r="E28"/>
  <c r="F25"/>
  <c r="G8"/>
  <c r="G11"/>
  <c r="F11"/>
  <c r="F22" i="1" l="1"/>
  <c r="F10" i="6"/>
  <c r="H8" i="2"/>
  <c r="F52"/>
  <c r="L5" i="1"/>
  <c r="N5"/>
  <c r="F20" l="1"/>
  <c r="F33" l="1"/>
  <c r="G52" i="2"/>
  <c r="I41"/>
  <c r="J9"/>
  <c r="G50"/>
  <c r="F50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6" l="1"/>
  <c r="E46"/>
  <c r="G46"/>
  <c r="H46"/>
  <c r="I46"/>
  <c r="J46"/>
  <c r="K46"/>
  <c r="L46"/>
  <c r="M46"/>
  <c r="C46"/>
  <c r="D11"/>
  <c r="I11"/>
  <c r="J11"/>
  <c r="K11"/>
  <c r="L11"/>
  <c r="M11"/>
  <c r="L10" i="3"/>
  <c r="L14"/>
  <c r="L22"/>
  <c r="L24"/>
  <c r="H41" i="2"/>
  <c r="D33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6" s="1"/>
  <c r="E25"/>
  <c r="G25"/>
  <c r="H25"/>
  <c r="I25"/>
  <c r="I56" s="1"/>
  <c r="J25"/>
  <c r="K25"/>
  <c r="L25"/>
  <c r="M25"/>
  <c r="M56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6" l="1"/>
  <c r="J56"/>
  <c r="E56"/>
  <c r="G56"/>
  <c r="L56"/>
  <c r="H56"/>
  <c r="F56"/>
  <c r="V8" i="4"/>
  <c r="C25" i="2"/>
  <c r="C19"/>
  <c r="C56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<sst xmlns="http://schemas.openxmlformats.org/spreadsheetml/2006/main" count="414" uniqueCount="208">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</sst>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5" zoomScale="90" zoomScaleNormal="90" workbookViewId="0">
      <selection activeCell="L33" sqref="L33:N33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95" t="s">
        <v>65</v>
      </c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8" ht="15.75" customHeight="1">
      <c r="A2" s="100" t="s">
        <v>15</v>
      </c>
      <c r="B2" s="101" t="s">
        <v>14</v>
      </c>
      <c r="C2" s="93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8" ht="15.75">
      <c r="A3" s="100"/>
      <c r="B3" s="101"/>
      <c r="C3" s="100" t="s">
        <v>52</v>
      </c>
      <c r="D3" s="100"/>
      <c r="E3" s="100"/>
      <c r="F3" s="100" t="s">
        <v>74</v>
      </c>
      <c r="G3" s="100"/>
      <c r="H3" s="100"/>
      <c r="I3" s="100" t="s">
        <v>75</v>
      </c>
      <c r="J3" s="100"/>
      <c r="K3" s="100"/>
      <c r="L3" s="100" t="s">
        <v>86</v>
      </c>
      <c r="M3" s="100"/>
      <c r="N3" s="100"/>
      <c r="O3" s="100" t="s">
        <v>81</v>
      </c>
      <c r="P3" s="100"/>
      <c r="Q3" s="100"/>
    </row>
    <row r="4" spans="1:18" ht="15.75">
      <c r="A4" s="100"/>
      <c r="B4" s="101"/>
      <c r="C4" s="72" t="s">
        <v>12</v>
      </c>
      <c r="D4" s="72" t="s">
        <v>16</v>
      </c>
      <c r="E4" s="72" t="s">
        <v>13</v>
      </c>
      <c r="F4" s="82" t="s">
        <v>12</v>
      </c>
      <c r="G4" s="82" t="s">
        <v>16</v>
      </c>
      <c r="H4" s="82" t="s">
        <v>13</v>
      </c>
      <c r="I4" s="74" t="s">
        <v>12</v>
      </c>
      <c r="J4" s="72" t="s">
        <v>16</v>
      </c>
      <c r="K4" s="72" t="s">
        <v>13</v>
      </c>
      <c r="L4" s="72" t="s">
        <v>12</v>
      </c>
      <c r="M4" s="72" t="s">
        <v>16</v>
      </c>
      <c r="N4" s="72" t="s">
        <v>13</v>
      </c>
      <c r="O4" s="72" t="s">
        <v>12</v>
      </c>
      <c r="P4" s="72" t="s">
        <v>16</v>
      </c>
      <c r="Q4" s="72" t="s">
        <v>13</v>
      </c>
    </row>
    <row r="5" spans="1:18" ht="113.25" customHeight="1">
      <c r="A5" s="69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1300+F14+F15+F16+F17+F19</f>
        <v>1508.0664900000002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0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0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0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0"/>
      <c r="B9" s="16" t="s">
        <v>124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0"/>
      <c r="B10" s="16" t="s">
        <v>125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0"/>
      <c r="B11" s="16" t="s">
        <v>126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0"/>
      <c r="B12" s="16" t="s">
        <v>157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0"/>
      <c r="B13" s="16" t="s">
        <v>159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0"/>
      <c r="B14" s="16" t="s">
        <v>181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0"/>
      <c r="B15" s="16" t="s">
        <v>178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0"/>
      <c r="B16" s="16" t="s">
        <v>179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0"/>
      <c r="B17" s="16" t="s">
        <v>180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0"/>
      <c r="B18" s="16" t="s">
        <v>182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81"/>
      <c r="B19" s="16" t="s">
        <v>203</v>
      </c>
      <c r="C19" s="3"/>
      <c r="D19" s="3"/>
      <c r="E19" s="38"/>
      <c r="F19" s="38">
        <f>44.47549+0.238</f>
        <v>44.71349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97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5267.8180000000002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98"/>
      <c r="B21" s="17" t="s">
        <v>89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98"/>
      <c r="B22" s="17" t="s">
        <v>90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98"/>
      <c r="B23" s="17" t="s">
        <v>91</v>
      </c>
      <c r="C23" s="3">
        <f>400+103.395</f>
        <v>503.39499999999998</v>
      </c>
      <c r="D23" s="3"/>
      <c r="E23" s="3"/>
      <c r="F23" s="3">
        <f>554.4+9.16+700.1</f>
        <v>1263.6599999999999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99"/>
      <c r="B24" s="17" t="s">
        <v>92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73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97" t="s">
        <v>7</v>
      </c>
      <c r="B26" s="15" t="s">
        <v>79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98"/>
      <c r="B27" s="16" t="s">
        <v>127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98"/>
      <c r="B28" s="16" t="s">
        <v>128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98"/>
      <c r="B29" s="16" t="s">
        <v>129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99"/>
      <c r="B30" s="16" t="s">
        <v>130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0" t="s">
        <v>25</v>
      </c>
      <c r="B31" s="15" t="s">
        <v>145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158</v>
      </c>
    </row>
    <row r="32" spans="1:18" s="50" customFormat="1" ht="51" customHeight="1">
      <c r="A32" s="70"/>
      <c r="B32" s="16" t="s">
        <v>146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73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80">
        <f>F5+F20+F25+F26+F31</f>
        <v>7375.8844900000004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zoomScale="90" zoomScaleNormal="90" workbookViewId="0">
      <pane ySplit="2340" topLeftCell="A37" activePane="bottomLeft"/>
      <selection sqref="A1:XFD1048576"/>
      <selection pane="bottomLeft" activeCell="M38" sqref="M38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95" t="s">
        <v>64</v>
      </c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7" ht="15.75" customHeight="1">
      <c r="A2" s="100" t="s">
        <v>15</v>
      </c>
      <c r="B2" s="101" t="s">
        <v>14</v>
      </c>
      <c r="C2" s="100" t="s">
        <v>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7">
      <c r="A3" s="100"/>
      <c r="B3" s="101"/>
      <c r="C3" s="102" t="s">
        <v>52</v>
      </c>
      <c r="D3" s="102"/>
      <c r="E3" s="102"/>
      <c r="F3" s="102" t="s">
        <v>74</v>
      </c>
      <c r="G3" s="102"/>
      <c r="H3" s="102" t="s">
        <v>75</v>
      </c>
      <c r="I3" s="102"/>
      <c r="J3" s="102" t="s">
        <v>80</v>
      </c>
      <c r="K3" s="102"/>
      <c r="L3" s="102" t="s">
        <v>81</v>
      </c>
      <c r="M3" s="102"/>
    </row>
    <row r="4" spans="1:17">
      <c r="A4" s="100"/>
      <c r="B4" s="101"/>
      <c r="C4" s="91" t="s">
        <v>12</v>
      </c>
      <c r="D4" s="91" t="s">
        <v>16</v>
      </c>
      <c r="E4" s="91" t="s">
        <v>13</v>
      </c>
      <c r="F4" s="91" t="s">
        <v>12</v>
      </c>
      <c r="G4" s="91" t="s">
        <v>13</v>
      </c>
      <c r="H4" s="91" t="s">
        <v>12</v>
      </c>
      <c r="I4" s="91" t="s">
        <v>13</v>
      </c>
      <c r="J4" s="91" t="s">
        <v>12</v>
      </c>
      <c r="K4" s="91" t="s">
        <v>13</v>
      </c>
      <c r="L4" s="91" t="s">
        <v>12</v>
      </c>
      <c r="M4" s="91" t="s">
        <v>13</v>
      </c>
    </row>
    <row r="5" spans="1:17" ht="110.25" customHeight="1">
      <c r="A5" s="92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1481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105</v>
      </c>
      <c r="C6" s="3">
        <v>1159.8630000000001</v>
      </c>
      <c r="D6" s="3"/>
      <c r="E6" s="3"/>
      <c r="F6" s="3">
        <v>1481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154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97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2719.6385100000002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99"/>
      <c r="B9" s="16" t="s">
        <v>106</v>
      </c>
      <c r="C9" s="3">
        <f>760.555+1640.4</f>
        <v>2400.9549999999999</v>
      </c>
      <c r="D9" s="3"/>
      <c r="E9" s="3"/>
      <c r="F9" s="3">
        <f>353+2325</f>
        <v>2678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162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97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299.64799999999997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99"/>
      <c r="B12" s="16" t="s">
        <v>131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89"/>
      <c r="B13" s="16" t="s">
        <v>107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89"/>
      <c r="B14" s="16" t="s">
        <v>132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89"/>
      <c r="B15" s="16" t="s">
        <v>150</v>
      </c>
      <c r="C15" s="3">
        <v>496.01195999999999</v>
      </c>
      <c r="D15" s="3"/>
      <c r="E15" s="3"/>
      <c r="F15" s="3">
        <v>58.7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89"/>
      <c r="B16" s="16" t="s">
        <v>149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89"/>
      <c r="B17" s="16" t="s">
        <v>187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89"/>
      <c r="B18" s="16" t="s">
        <v>186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97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5860.55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98"/>
      <c r="B20" s="16" t="s">
        <v>108</v>
      </c>
      <c r="C20" s="3">
        <v>5823.18408</v>
      </c>
      <c r="D20" s="3"/>
      <c r="E20" s="3"/>
      <c r="F20" s="3">
        <v>5860.55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92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92" t="s">
        <v>27</v>
      </c>
      <c r="B22" s="15" t="s">
        <v>36</v>
      </c>
      <c r="C22" s="2">
        <v>1818.92391</v>
      </c>
      <c r="D22" s="2"/>
      <c r="E22" s="2"/>
      <c r="F22" s="2">
        <v>1200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92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88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3496.11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97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118</v>
      </c>
      <c r="G25" s="2">
        <f t="shared" si="4"/>
        <v>2236.5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66</v>
      </c>
    </row>
    <row r="26" spans="1:16" ht="33" customHeight="1">
      <c r="A26" s="99"/>
      <c r="B26" s="27" t="s">
        <v>109</v>
      </c>
      <c r="C26" s="3">
        <v>229.06325000000001</v>
      </c>
      <c r="D26" s="2"/>
      <c r="E26" s="3">
        <v>323.92782</v>
      </c>
      <c r="F26" s="3">
        <v>113.2</v>
      </c>
      <c r="G26" s="3">
        <v>2146.3589999999999</v>
      </c>
      <c r="H26" s="3"/>
      <c r="I26" s="3"/>
      <c r="J26" s="3"/>
      <c r="K26" s="3"/>
      <c r="L26" s="3"/>
      <c r="M26" s="3"/>
    </row>
    <row r="27" spans="1:16" ht="52.5" customHeight="1">
      <c r="A27" s="90"/>
      <c r="B27" s="27" t="s">
        <v>110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90" t="s">
        <v>35</v>
      </c>
      <c r="B28" s="26" t="s">
        <v>78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160</v>
      </c>
    </row>
    <row r="29" spans="1:16" ht="53.25" customHeight="1">
      <c r="A29" s="90"/>
      <c r="B29" s="27" t="s">
        <v>111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90"/>
      <c r="B30" s="27" t="s">
        <v>112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113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188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90" t="s">
        <v>37</v>
      </c>
      <c r="B33" s="26" t="s">
        <v>79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161</v>
      </c>
    </row>
    <row r="34" spans="1:17" ht="64.5" customHeight="1">
      <c r="A34" s="90"/>
      <c r="B34" s="27" t="s">
        <v>114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115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147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163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164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165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166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90" t="s">
        <v>38</v>
      </c>
      <c r="B41" s="26" t="s">
        <v>85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H42+H43+H44+H45</f>
        <v>30</v>
      </c>
      <c r="I41" s="2">
        <f>I42+I43+I44+I45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170</v>
      </c>
    </row>
    <row r="42" spans="1:17" ht="128.25" customHeight="1">
      <c r="A42" s="90"/>
      <c r="B42" s="27" t="s">
        <v>116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90"/>
      <c r="B43" s="27" t="s">
        <v>117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118</v>
      </c>
      <c r="C44" s="3"/>
      <c r="D44" s="3"/>
      <c r="E44" s="3"/>
      <c r="F44" s="3"/>
      <c r="G44" s="3"/>
      <c r="H44" s="3"/>
      <c r="I44" s="3"/>
      <c r="J44" s="3"/>
      <c r="K44" s="3"/>
      <c r="L44" s="51"/>
      <c r="M44" s="3"/>
    </row>
    <row r="45" spans="1:17" ht="51.75" customHeight="1">
      <c r="A45" s="53"/>
      <c r="B45" s="27" t="s">
        <v>148</v>
      </c>
      <c r="C45" s="3"/>
      <c r="D45" s="3"/>
      <c r="E45" s="3"/>
      <c r="F45" s="3"/>
      <c r="G45" s="3"/>
      <c r="H45" s="3">
        <v>30</v>
      </c>
      <c r="I45" s="3">
        <v>570</v>
      </c>
      <c r="J45" s="3"/>
      <c r="K45" s="3"/>
      <c r="L45" s="51"/>
      <c r="M45" s="3"/>
    </row>
    <row r="46" spans="1:17" s="50" customFormat="1" ht="35.25" customHeight="1">
      <c r="A46" s="90" t="s">
        <v>151</v>
      </c>
      <c r="B46" s="26" t="s">
        <v>152</v>
      </c>
      <c r="C46" s="2">
        <f>C47+C48</f>
        <v>15.2</v>
      </c>
      <c r="D46" s="2">
        <f t="shared" ref="D46:M46" si="8">D47+D48</f>
        <v>0</v>
      </c>
      <c r="E46" s="2">
        <f t="shared" si="8"/>
        <v>288.8</v>
      </c>
      <c r="F46" s="2">
        <f>F47+F48+F49</f>
        <v>854.25900000000001</v>
      </c>
      <c r="G46" s="2">
        <f t="shared" si="8"/>
        <v>1062.0999999999999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48"/>
      <c r="O46" s="66" t="s">
        <v>169</v>
      </c>
      <c r="Q46" s="56"/>
    </row>
    <row r="47" spans="1:17" ht="51.75" customHeight="1">
      <c r="A47" s="53"/>
      <c r="B47" s="27" t="s">
        <v>153</v>
      </c>
      <c r="C47" s="3">
        <v>15.2</v>
      </c>
      <c r="D47" s="3"/>
      <c r="E47" s="3">
        <v>288.8</v>
      </c>
      <c r="F47" s="3"/>
      <c r="G47" s="3"/>
      <c r="H47" s="3"/>
      <c r="I47" s="3"/>
      <c r="J47" s="3"/>
      <c r="K47" s="3"/>
      <c r="L47" s="51"/>
      <c r="M47" s="3"/>
    </row>
    <row r="48" spans="1:17" ht="51.75" customHeight="1">
      <c r="A48" s="53"/>
      <c r="B48" s="27" t="s">
        <v>190</v>
      </c>
      <c r="C48" s="3"/>
      <c r="D48" s="3"/>
      <c r="E48" s="3"/>
      <c r="F48" s="3">
        <f>388.19704+139.92</f>
        <v>528.11703999999997</v>
      </c>
      <c r="G48" s="3">
        <v>1062.0999999999999</v>
      </c>
      <c r="H48" s="3"/>
      <c r="I48" s="3"/>
      <c r="J48" s="3"/>
      <c r="K48" s="3"/>
      <c r="L48" s="51"/>
      <c r="M48" s="3"/>
    </row>
    <row r="49" spans="1:15" ht="34.5" customHeight="1">
      <c r="A49" s="53"/>
      <c r="B49" s="27" t="s">
        <v>191</v>
      </c>
      <c r="C49" s="3"/>
      <c r="D49" s="3"/>
      <c r="E49" s="3"/>
      <c r="F49" s="3">
        <f>267.74196+198.4-140</f>
        <v>326.14196000000004</v>
      </c>
      <c r="G49" s="3"/>
      <c r="H49" s="3"/>
      <c r="I49" s="3"/>
      <c r="J49" s="3"/>
      <c r="K49" s="3"/>
      <c r="L49" s="51"/>
      <c r="M49" s="3"/>
    </row>
    <row r="50" spans="1:15" ht="51.75" customHeight="1">
      <c r="A50" s="90" t="s">
        <v>167</v>
      </c>
      <c r="B50" s="15" t="s">
        <v>139</v>
      </c>
      <c r="C50" s="3"/>
      <c r="D50" s="3"/>
      <c r="E50" s="3"/>
      <c r="F50" s="39">
        <f>F51</f>
        <v>10.52655</v>
      </c>
      <c r="G50" s="39">
        <f>G51</f>
        <v>200</v>
      </c>
      <c r="H50" s="3"/>
      <c r="I50" s="3"/>
      <c r="J50" s="3"/>
      <c r="K50" s="3"/>
      <c r="L50" s="51"/>
      <c r="M50" s="3"/>
      <c r="O50" s="14" t="s">
        <v>168</v>
      </c>
    </row>
    <row r="51" spans="1:15" ht="51.75" customHeight="1">
      <c r="A51" s="53"/>
      <c r="B51" s="16" t="s">
        <v>172</v>
      </c>
      <c r="C51" s="3"/>
      <c r="D51" s="3"/>
      <c r="E51" s="3"/>
      <c r="F51" s="38">
        <v>10.52655</v>
      </c>
      <c r="G51" s="38">
        <v>200</v>
      </c>
      <c r="H51" s="3"/>
      <c r="I51" s="3"/>
      <c r="J51" s="3"/>
      <c r="K51" s="3"/>
      <c r="L51" s="51"/>
      <c r="M51" s="3"/>
    </row>
    <row r="52" spans="1:15" ht="51.75" customHeight="1">
      <c r="A52" s="90" t="s">
        <v>173</v>
      </c>
      <c r="B52" s="15" t="s">
        <v>174</v>
      </c>
      <c r="C52" s="2"/>
      <c r="D52" s="2"/>
      <c r="E52" s="2"/>
      <c r="F52" s="39">
        <f>F53+F54+F55</f>
        <v>210.54774000000003</v>
      </c>
      <c r="G52" s="39">
        <f>G53+G54</f>
        <v>22779.421470000001</v>
      </c>
      <c r="H52" s="75">
        <v>160.90600000000001</v>
      </c>
      <c r="I52" s="75">
        <v>15929.77599</v>
      </c>
      <c r="J52" s="2"/>
      <c r="K52" s="2"/>
      <c r="L52" s="54"/>
      <c r="M52" s="2"/>
      <c r="O52" s="14" t="s">
        <v>177</v>
      </c>
    </row>
    <row r="53" spans="1:15" ht="85.5" customHeight="1">
      <c r="A53" s="53"/>
      <c r="B53" s="16" t="s">
        <v>175</v>
      </c>
      <c r="C53" s="3"/>
      <c r="D53" s="3"/>
      <c r="E53" s="3"/>
      <c r="F53" s="38">
        <v>100.13401</v>
      </c>
      <c r="G53" s="38">
        <v>9913.2668400000002</v>
      </c>
      <c r="H53" s="3"/>
      <c r="I53" s="3"/>
      <c r="J53" s="3"/>
      <c r="K53" s="3"/>
      <c r="L53" s="51"/>
      <c r="M53" s="3"/>
    </row>
    <row r="54" spans="1:15" ht="84" customHeight="1">
      <c r="A54" s="53"/>
      <c r="B54" s="16" t="s">
        <v>176</v>
      </c>
      <c r="C54" s="3"/>
      <c r="D54" s="3"/>
      <c r="E54" s="3"/>
      <c r="F54" s="38">
        <f>129.96116-19.54743</f>
        <v>110.41373000000002</v>
      </c>
      <c r="G54" s="38">
        <v>12866.154630000001</v>
      </c>
      <c r="H54" s="3"/>
      <c r="I54" s="3"/>
      <c r="J54" s="3"/>
      <c r="K54" s="3"/>
      <c r="L54" s="51"/>
      <c r="M54" s="3"/>
    </row>
    <row r="55" spans="1:15" ht="36" customHeight="1">
      <c r="A55" s="53"/>
      <c r="B55" s="16" t="s">
        <v>189</v>
      </c>
      <c r="C55" s="3"/>
      <c r="D55" s="3"/>
      <c r="E55" s="3"/>
      <c r="F55" s="38"/>
      <c r="G55" s="38"/>
      <c r="H55" s="3"/>
      <c r="I55" s="3"/>
      <c r="J55" s="3"/>
      <c r="K55" s="3"/>
      <c r="L55" s="51"/>
      <c r="M55" s="3"/>
    </row>
    <row r="56" spans="1:15">
      <c r="A56" s="92"/>
      <c r="B56" s="15" t="s">
        <v>8</v>
      </c>
      <c r="C56" s="2">
        <f>C5+C8+C11+C19+C21+C22+C23+C24+C25+C28+C33+C41+C46+C50+C52</f>
        <v>19469.993539999999</v>
      </c>
      <c r="D56" s="2">
        <f>D5+D8+D11+D19+D21+D22+D23+D24+D25+D28+D33+D41+D46+D50+D52</f>
        <v>0</v>
      </c>
      <c r="E56" s="2">
        <f>E5+E8+E11+E19+E21+E22+E23+E24+E25+E28+E33+E41+E46+E50+E52</f>
        <v>96268.21060000002</v>
      </c>
      <c r="F56" s="2">
        <f>F5+F8+F11+F19+F21+F22+F23+F24+F25+F28+F33+F41+F46+F50+F52</f>
        <v>17342.756700000002</v>
      </c>
      <c r="G56" s="2">
        <f>G5+G8+G11+G19+G21+G22+G23+G24+G25+G28+G33+G41+G46+G50+G52</f>
        <v>52591.509829999995</v>
      </c>
      <c r="H56" s="2">
        <f>H5+H8+H11+H19+H21+H22+H23+H24+H25+H28+H33+H41+H46+H50+H52</f>
        <v>12917.273630000002</v>
      </c>
      <c r="I56" s="2">
        <f>I5+I8+I11+I19+I21+I22+I23+I24+I25+I28+I33+I41+I46+I50+I52</f>
        <v>41861.715989999997</v>
      </c>
      <c r="J56" s="2">
        <f>J5+J8+J11+J19+J21+J22+J23+J24+J25+J28+J33+J41+J46+J50+J52</f>
        <v>16322.4964</v>
      </c>
      <c r="K56" s="2">
        <f>K5+K8+K11+K19+K21+K22+K23+K24+K25+K28+K33+K41+K46+K50+K52</f>
        <v>0</v>
      </c>
      <c r="L56" s="2">
        <f>L5+L8+L11+L19+L21+L22+L23+L24+L25+L28+L33+L41+L46+L50+L52</f>
        <v>13110</v>
      </c>
      <c r="M56" s="2">
        <f>M5+M8+M11+M19+M21+M22+M23+M24+M25+M28+M33+M41+M46+M50+M52</f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3" zoomScale="85" zoomScaleNormal="85" workbookViewId="0">
      <selection activeCell="F19" sqref="F19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95" t="s">
        <v>133</v>
      </c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6" ht="15.75" customHeight="1">
      <c r="A2" s="100" t="s">
        <v>15</v>
      </c>
      <c r="B2" s="101" t="s">
        <v>14</v>
      </c>
      <c r="C2" s="100" t="s">
        <v>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6" ht="59.25" customHeight="1">
      <c r="A3" s="100"/>
      <c r="B3" s="101"/>
      <c r="C3" s="100" t="s">
        <v>52</v>
      </c>
      <c r="D3" s="100"/>
      <c r="E3" s="100"/>
      <c r="F3" s="100" t="s">
        <v>74</v>
      </c>
      <c r="G3" s="100"/>
      <c r="H3" s="100" t="s">
        <v>75</v>
      </c>
      <c r="I3" s="100"/>
      <c r="J3" s="100" t="s">
        <v>80</v>
      </c>
      <c r="K3" s="100"/>
      <c r="L3" s="100"/>
      <c r="M3" s="100" t="s">
        <v>81</v>
      </c>
      <c r="N3" s="100"/>
    </row>
    <row r="4" spans="1:16" ht="28.5" customHeight="1">
      <c r="A4" s="100"/>
      <c r="B4" s="101"/>
      <c r="C4" s="86" t="s">
        <v>12</v>
      </c>
      <c r="D4" s="86" t="s">
        <v>16</v>
      </c>
      <c r="E4" s="86" t="s">
        <v>13</v>
      </c>
      <c r="F4" s="86" t="s">
        <v>12</v>
      </c>
      <c r="G4" s="86" t="s">
        <v>13</v>
      </c>
      <c r="H4" s="86" t="s">
        <v>12</v>
      </c>
      <c r="I4" s="86" t="s">
        <v>13</v>
      </c>
      <c r="J4" s="86" t="s">
        <v>12</v>
      </c>
      <c r="K4" s="86" t="s">
        <v>13</v>
      </c>
      <c r="L4" s="86" t="s">
        <v>71</v>
      </c>
      <c r="M4" s="86" t="s">
        <v>12</v>
      </c>
      <c r="N4" s="86" t="s">
        <v>13</v>
      </c>
    </row>
    <row r="5" spans="1:16" ht="59.25" hidden="1" customHeight="1">
      <c r="A5" s="87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7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103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103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83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97" t="s">
        <v>1</v>
      </c>
      <c r="B10" s="15" t="s">
        <v>134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98"/>
      <c r="B11" s="41" t="s">
        <v>119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98"/>
      <c r="B12" s="41" t="s">
        <v>120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99"/>
      <c r="B13" s="41" t="s">
        <v>136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97" t="s">
        <v>3</v>
      </c>
      <c r="B14" s="15" t="s">
        <v>138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708.40800000000002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171</v>
      </c>
    </row>
    <row r="15" spans="1:16" ht="49.5" customHeight="1">
      <c r="A15" s="99"/>
      <c r="B15" s="16" t="s">
        <v>137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84"/>
      <c r="B16" s="16" t="s">
        <v>183</v>
      </c>
      <c r="C16" s="3"/>
      <c r="D16" s="3"/>
      <c r="E16" s="3"/>
      <c r="F16" s="3">
        <v>398.78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84"/>
      <c r="B17" s="16" t="s">
        <v>192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84"/>
      <c r="B18" s="16" t="s">
        <v>202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84"/>
      <c r="B19" s="16" t="s">
        <v>205</v>
      </c>
      <c r="C19" s="3"/>
      <c r="D19" s="3"/>
      <c r="E19" s="3"/>
      <c r="F19" s="3">
        <v>157.4</v>
      </c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84"/>
      <c r="B20" s="16" t="s">
        <v>206</v>
      </c>
      <c r="C20" s="3"/>
      <c r="D20" s="3"/>
      <c r="E20" s="3"/>
      <c r="F20" s="3">
        <v>3.6280000000000001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89"/>
      <c r="B21" s="16" t="s">
        <v>207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97" t="s">
        <v>5</v>
      </c>
      <c r="B22" s="15" t="s">
        <v>139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99"/>
      <c r="B23" s="16" t="s">
        <v>193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97" t="s">
        <v>7</v>
      </c>
      <c r="B24" s="15" t="s">
        <v>135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99"/>
      <c r="B25" s="16" t="s">
        <v>140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85" t="s">
        <v>25</v>
      </c>
      <c r="B26" s="15" t="s">
        <v>194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204</v>
      </c>
    </row>
    <row r="27" spans="1:16" ht="53.25" customHeight="1">
      <c r="A27" s="85"/>
      <c r="B27" s="16" t="s">
        <v>195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7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845.40800000000002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5" sqref="F5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95" t="s">
        <v>63</v>
      </c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13"/>
      <c r="O1" s="29"/>
    </row>
    <row r="2" spans="1:15" s="4" customFormat="1" ht="15.75" customHeight="1">
      <c r="A2" s="100" t="s">
        <v>15</v>
      </c>
      <c r="B2" s="101" t="s">
        <v>14</v>
      </c>
      <c r="C2" s="100" t="s">
        <v>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3"/>
      <c r="O2" s="29"/>
    </row>
    <row r="3" spans="1:15" s="4" customFormat="1" ht="15.75" customHeight="1">
      <c r="A3" s="100"/>
      <c r="B3" s="101"/>
      <c r="C3" s="100" t="s">
        <v>121</v>
      </c>
      <c r="D3" s="100"/>
      <c r="E3" s="100"/>
      <c r="F3" s="100" t="s">
        <v>74</v>
      </c>
      <c r="G3" s="100"/>
      <c r="H3" s="100" t="s">
        <v>75</v>
      </c>
      <c r="I3" s="100"/>
      <c r="J3" s="100" t="s">
        <v>80</v>
      </c>
      <c r="K3" s="100"/>
      <c r="L3" s="100" t="s">
        <v>81</v>
      </c>
      <c r="M3" s="100"/>
      <c r="N3" s="13"/>
      <c r="O3" s="29"/>
    </row>
    <row r="4" spans="1:15" s="4" customFormat="1" ht="15.75">
      <c r="A4" s="100"/>
      <c r="B4" s="101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310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184</v>
      </c>
      <c r="O5" s="29" t="s">
        <v>62</v>
      </c>
    </row>
    <row r="6" spans="1:15" s="4" customFormat="1" ht="49.5" customHeight="1">
      <c r="A6" s="45"/>
      <c r="B6" s="16" t="s">
        <v>123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97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72</v>
      </c>
      <c r="O7" s="49"/>
    </row>
    <row r="8" spans="1:15" s="50" customFormat="1" ht="34.5" customHeight="1">
      <c r="A8" s="99"/>
      <c r="B8" s="16" t="s">
        <v>122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71"/>
      <c r="B9" s="16" t="s">
        <v>185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821.1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opLeftCell="A22" workbookViewId="0">
      <selection activeCell="F33" sqref="F33:H33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95" t="s">
        <v>73</v>
      </c>
      <c r="B1" s="95"/>
      <c r="C1" s="96"/>
      <c r="D1" s="96"/>
      <c r="E1" s="96"/>
      <c r="F1" s="96"/>
      <c r="G1" s="96"/>
      <c r="H1" s="96"/>
      <c r="I1" s="96"/>
      <c r="J1" s="96"/>
      <c r="K1" s="76"/>
    </row>
    <row r="2" spans="1:18" s="4" customFormat="1" ht="15.75" customHeight="1">
      <c r="A2" s="100" t="s">
        <v>15</v>
      </c>
      <c r="B2" s="101" t="s">
        <v>14</v>
      </c>
      <c r="C2" s="93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104"/>
    </row>
    <row r="3" spans="1:18" s="4" customFormat="1" ht="15.75" customHeight="1">
      <c r="A3" s="100"/>
      <c r="B3" s="101"/>
      <c r="C3" s="93" t="s">
        <v>52</v>
      </c>
      <c r="D3" s="94"/>
      <c r="E3" s="104"/>
      <c r="F3" s="93" t="s">
        <v>74</v>
      </c>
      <c r="G3" s="94"/>
      <c r="H3" s="104"/>
      <c r="I3" s="93" t="s">
        <v>75</v>
      </c>
      <c r="J3" s="94"/>
      <c r="K3" s="104"/>
      <c r="L3" s="93" t="s">
        <v>80</v>
      </c>
      <c r="M3" s="94"/>
      <c r="N3" s="94"/>
      <c r="O3" s="100" t="s">
        <v>81</v>
      </c>
      <c r="P3" s="100"/>
      <c r="Q3" s="100"/>
    </row>
    <row r="4" spans="1:18" s="4" customFormat="1" ht="15.75">
      <c r="A4" s="100"/>
      <c r="B4" s="101"/>
      <c r="C4" s="78" t="s">
        <v>12</v>
      </c>
      <c r="D4" s="78" t="s">
        <v>13</v>
      </c>
      <c r="E4" s="78" t="s">
        <v>71</v>
      </c>
      <c r="F4" s="78" t="s">
        <v>12</v>
      </c>
      <c r="G4" s="78" t="s">
        <v>13</v>
      </c>
      <c r="H4" s="78" t="s">
        <v>71</v>
      </c>
      <c r="I4" s="78" t="s">
        <v>12</v>
      </c>
      <c r="J4" s="78" t="s">
        <v>13</v>
      </c>
      <c r="K4" s="78" t="s">
        <v>71</v>
      </c>
      <c r="L4" s="78" t="s">
        <v>12</v>
      </c>
      <c r="M4" s="78" t="s">
        <v>13</v>
      </c>
      <c r="N4" s="78" t="s">
        <v>71</v>
      </c>
      <c r="O4" s="78" t="s">
        <v>12</v>
      </c>
      <c r="P4" s="78" t="s">
        <v>13</v>
      </c>
      <c r="Q4" s="78" t="s">
        <v>71</v>
      </c>
    </row>
    <row r="5" spans="1:18" s="4" customFormat="1" ht="33.75" customHeight="1">
      <c r="A5" s="97" t="s">
        <v>1</v>
      </c>
      <c r="B5" s="67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98"/>
      <c r="B6" s="68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98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98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98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98"/>
      <c r="B10" s="16" t="s">
        <v>98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155</v>
      </c>
    </row>
    <row r="11" spans="1:18" s="4" customFormat="1" ht="31.5" customHeight="1">
      <c r="A11" s="98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98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98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98"/>
      <c r="B14" s="16" t="s">
        <v>141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98"/>
      <c r="B15" s="16" t="s">
        <v>142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98"/>
      <c r="B16" s="16" t="s">
        <v>143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98" t="s">
        <v>3</v>
      </c>
      <c r="B17" s="15" t="s">
        <v>77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19887.3</v>
      </c>
      <c r="H17" s="54">
        <f t="shared" si="1"/>
        <v>8612.7000000000007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98"/>
      <c r="B18" s="16" t="s">
        <v>102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98"/>
      <c r="B19" s="16" t="s">
        <v>196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7"/>
      <c r="B20" s="16" t="s">
        <v>197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7"/>
      <c r="B21" s="16" t="s">
        <v>198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7"/>
      <c r="B22" s="16" t="s">
        <v>199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7"/>
      <c r="B23" s="16" t="s">
        <v>144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7"/>
      <c r="B24" s="16" t="s">
        <v>200</v>
      </c>
      <c r="C24" s="54"/>
      <c r="D24" s="54"/>
      <c r="E24" s="54"/>
      <c r="F24" s="3">
        <v>1500</v>
      </c>
      <c r="G24" s="3">
        <v>19887.3</v>
      </c>
      <c r="H24" s="3">
        <v>8612.7000000000007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7"/>
      <c r="B25" s="16" t="s">
        <v>201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7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7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7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7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7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7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7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9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19887.3</v>
      </c>
      <c r="H33" s="54">
        <f t="shared" si="3"/>
        <v>8612.7000000000007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95" t="s">
        <v>84</v>
      </c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</row>
    <row r="2" spans="1:22" ht="15.75" customHeight="1">
      <c r="A2" s="100" t="s">
        <v>15</v>
      </c>
      <c r="B2" s="101" t="s">
        <v>14</v>
      </c>
      <c r="C2" s="93" t="s">
        <v>0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104"/>
    </row>
    <row r="3" spans="1:22" ht="15.75" customHeight="1">
      <c r="A3" s="100"/>
      <c r="B3" s="101"/>
      <c r="C3" s="100" t="s">
        <v>52</v>
      </c>
      <c r="D3" s="100"/>
      <c r="E3" s="100"/>
      <c r="F3" s="100"/>
      <c r="G3" s="100" t="s">
        <v>74</v>
      </c>
      <c r="H3" s="100"/>
      <c r="I3" s="100"/>
      <c r="J3" s="100"/>
      <c r="K3" s="100" t="s">
        <v>75</v>
      </c>
      <c r="L3" s="100"/>
      <c r="M3" s="100"/>
      <c r="N3" s="100"/>
      <c r="O3" s="100" t="s">
        <v>86</v>
      </c>
      <c r="P3" s="100"/>
      <c r="Q3" s="100"/>
      <c r="R3" s="100"/>
      <c r="S3" s="100" t="s">
        <v>81</v>
      </c>
      <c r="T3" s="100"/>
      <c r="U3" s="100"/>
      <c r="V3" s="100"/>
    </row>
    <row r="4" spans="1:22" ht="15.75">
      <c r="A4" s="100"/>
      <c r="B4" s="101"/>
      <c r="C4" s="60" t="s">
        <v>12</v>
      </c>
      <c r="D4" s="60" t="s">
        <v>16</v>
      </c>
      <c r="E4" s="60" t="s">
        <v>13</v>
      </c>
      <c r="F4" s="60" t="s">
        <v>71</v>
      </c>
      <c r="G4" s="60" t="s">
        <v>12</v>
      </c>
      <c r="H4" s="60" t="s">
        <v>16</v>
      </c>
      <c r="I4" s="60" t="s">
        <v>13</v>
      </c>
      <c r="J4" s="60" t="s">
        <v>71</v>
      </c>
      <c r="K4" s="60" t="s">
        <v>12</v>
      </c>
      <c r="L4" s="60" t="s">
        <v>16</v>
      </c>
      <c r="M4" s="60" t="s">
        <v>13</v>
      </c>
      <c r="N4" s="60" t="s">
        <v>71</v>
      </c>
      <c r="O4" s="60" t="s">
        <v>12</v>
      </c>
      <c r="P4" s="60" t="s">
        <v>16</v>
      </c>
      <c r="Q4" s="60" t="s">
        <v>13</v>
      </c>
      <c r="R4" s="60" t="s">
        <v>71</v>
      </c>
      <c r="S4" s="60" t="s">
        <v>12</v>
      </c>
      <c r="T4" s="60" t="s">
        <v>16</v>
      </c>
      <c r="U4" s="60" t="s">
        <v>13</v>
      </c>
      <c r="V4" s="60" t="s">
        <v>71</v>
      </c>
    </row>
    <row r="5" spans="1:22" ht="38.25" customHeight="1">
      <c r="A5" s="57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110" t="s">
        <v>156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1:26" s="4" customFormat="1" ht="31.5" customHeight="1">
      <c r="A2" s="100" t="s">
        <v>48</v>
      </c>
      <c r="B2" s="93" t="s">
        <v>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64" t="s">
        <v>103</v>
      </c>
    </row>
    <row r="3" spans="1:26" s="4" customFormat="1" ht="19.5" customHeight="1">
      <c r="A3" s="100"/>
      <c r="B3" s="93" t="s">
        <v>52</v>
      </c>
      <c r="C3" s="94"/>
      <c r="D3" s="94"/>
      <c r="E3" s="104"/>
      <c r="F3" s="93" t="s">
        <v>74</v>
      </c>
      <c r="G3" s="94"/>
      <c r="H3" s="94"/>
      <c r="I3" s="104"/>
      <c r="J3" s="93" t="s">
        <v>75</v>
      </c>
      <c r="K3" s="94"/>
      <c r="L3" s="94"/>
      <c r="M3" s="104"/>
      <c r="N3" s="93" t="s">
        <v>80</v>
      </c>
      <c r="O3" s="94"/>
      <c r="P3" s="94"/>
      <c r="Q3" s="104"/>
      <c r="R3" s="93" t="s">
        <v>81</v>
      </c>
      <c r="S3" s="94"/>
      <c r="T3" s="94"/>
      <c r="U3" s="104"/>
      <c r="V3" s="31"/>
      <c r="W3" s="105" t="s">
        <v>104</v>
      </c>
      <c r="X3" s="106"/>
      <c r="Y3" s="106"/>
      <c r="Z3" s="106"/>
    </row>
    <row r="4" spans="1:26" s="4" customFormat="1" ht="27.75" customHeight="1">
      <c r="A4" s="100"/>
      <c r="B4" s="28" t="s">
        <v>12</v>
      </c>
      <c r="C4" s="28" t="s">
        <v>16</v>
      </c>
      <c r="D4" s="28" t="s">
        <v>13</v>
      </c>
      <c r="E4" s="60" t="s">
        <v>71</v>
      </c>
      <c r="F4" s="28" t="s">
        <v>12</v>
      </c>
      <c r="G4" s="28" t="s">
        <v>16</v>
      </c>
      <c r="H4" s="28" t="s">
        <v>13</v>
      </c>
      <c r="I4" s="60" t="s">
        <v>71</v>
      </c>
      <c r="J4" s="28" t="s">
        <v>12</v>
      </c>
      <c r="K4" s="28" t="s">
        <v>16</v>
      </c>
      <c r="L4" s="28" t="s">
        <v>13</v>
      </c>
      <c r="M4" s="60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2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7375.8844900000004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45524.261580000006</v>
      </c>
      <c r="W5" s="24">
        <f>B5+F5+J5+N5+R5</f>
        <v>26699.196100000001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'2'!C56</f>
        <v>19469.993539999999</v>
      </c>
      <c r="C6" s="24">
        <f>'2'!D56</f>
        <v>0</v>
      </c>
      <c r="D6" s="24">
        <f>'2'!E56</f>
        <v>96268.21060000002</v>
      </c>
      <c r="E6" s="24"/>
      <c r="F6" s="24">
        <f>'2'!F56</f>
        <v>17342.756700000002</v>
      </c>
      <c r="G6" s="24"/>
      <c r="H6" s="24">
        <f>'2'!G56</f>
        <v>52591.509829999995</v>
      </c>
      <c r="I6" s="24"/>
      <c r="J6" s="24">
        <f>'2'!H56</f>
        <v>12917.273630000002</v>
      </c>
      <c r="K6" s="24"/>
      <c r="L6" s="24">
        <f>'2'!I56</f>
        <v>41861.715989999997</v>
      </c>
      <c r="M6" s="24"/>
      <c r="N6" s="24">
        <f>'2'!J56</f>
        <v>16322.4964</v>
      </c>
      <c r="O6" s="24"/>
      <c r="P6" s="24">
        <f>'2'!K56</f>
        <v>0</v>
      </c>
      <c r="Q6" s="24"/>
      <c r="R6" s="24">
        <f>'2'!L56</f>
        <v>13110</v>
      </c>
      <c r="S6" s="24"/>
      <c r="T6" s="24">
        <f>'2'!M56</f>
        <v>0</v>
      </c>
      <c r="U6" s="24"/>
      <c r="V6" s="33">
        <f>SUM(B6:U6)</f>
        <v>269883.95669000002</v>
      </c>
      <c r="W6" s="24">
        <f t="shared" ref="W6:X11" si="0">B6+F6+J6+N6+R6</f>
        <v>79162.520270000008</v>
      </c>
      <c r="X6" s="24">
        <f t="shared" si="0"/>
        <v>0</v>
      </c>
      <c r="Y6" s="24">
        <f t="shared" ref="Y6:Z11" si="1">D6+H6+L6+P6+T6</f>
        <v>190721.43642000001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845.40800000000002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119560.489</v>
      </c>
      <c r="W7" s="24">
        <f t="shared" si="0"/>
        <v>2058.1979999999999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821.1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2638.5249800000001</v>
      </c>
      <c r="W8" s="24">
        <f t="shared" si="0"/>
        <v>2638.5249800000001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19887.3</v>
      </c>
      <c r="I9" s="24">
        <f>'5'!H33</f>
        <v>8612.7000000000007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40170.68</v>
      </c>
      <c r="Z9" s="24">
        <f>Q9+U9+M9+I9+E9</f>
        <v>14392.32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27885.14919</v>
      </c>
      <c r="G11" s="25">
        <f t="shared" ref="G11" si="6">SUM(G5:G9)</f>
        <v>1638.127</v>
      </c>
      <c r="H11" s="25">
        <f>SUM(H5:H9)</f>
        <v>116783.36195000001</v>
      </c>
      <c r="I11" s="25">
        <f>SUM(I5:I9)</f>
        <v>8612.7000000000007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495043.20224999997</v>
      </c>
      <c r="W11" s="24">
        <f t="shared" si="0"/>
        <v>113431.40935</v>
      </c>
      <c r="X11" s="24">
        <f t="shared" si="0"/>
        <v>5860.6559999999999</v>
      </c>
      <c r="Y11" s="24">
        <f t="shared" si="1"/>
        <v>361358.81690000003</v>
      </c>
      <c r="Z11" s="24">
        <f t="shared" si="1"/>
        <v>14392.32</v>
      </c>
    </row>
    <row r="12" spans="1:26">
      <c r="B12" s="107">
        <f>B11+C11+D11+E11</f>
        <v>227508.85219000006</v>
      </c>
      <c r="C12" s="108"/>
      <c r="D12" s="108"/>
      <c r="E12" s="109"/>
      <c r="F12" s="107">
        <f>F11+G11+H11+I11</f>
        <v>154919.33814000001</v>
      </c>
      <c r="G12" s="108"/>
      <c r="H12" s="108"/>
      <c r="I12" s="109"/>
      <c r="J12" s="107">
        <f>J11+K11+L11+M11</f>
        <v>70221.629619999992</v>
      </c>
      <c r="K12" s="108"/>
      <c r="L12" s="108"/>
      <c r="M12" s="109"/>
      <c r="N12" s="107">
        <f>N11+O11+P11+Q11</f>
        <v>24233.382299999997</v>
      </c>
      <c r="O12" s="108"/>
      <c r="P12" s="108"/>
      <c r="Q12" s="109"/>
      <c r="R12" s="107">
        <f>R11+S11+T11+U11</f>
        <v>18160</v>
      </c>
      <c r="S12" s="108"/>
      <c r="T12" s="108"/>
      <c r="U12" s="109"/>
      <c r="V12" s="58"/>
      <c r="W12" s="107">
        <f>W11+X11+Y11+Z11</f>
        <v>495043.20225000003</v>
      </c>
      <c r="X12" s="108"/>
      <c r="Y12" s="108"/>
      <c r="Z12" s="109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18" t="s">
        <v>58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t="s">
        <v>55</v>
      </c>
    </row>
    <row r="2" spans="1:24" s="1" customFormat="1" ht="31.5" customHeight="1">
      <c r="A2" s="111" t="s">
        <v>56</v>
      </c>
      <c r="B2" s="120" t="s">
        <v>47</v>
      </c>
      <c r="C2" s="115" t="s">
        <v>0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7"/>
      <c r="U2" s="12" t="s">
        <v>53</v>
      </c>
      <c r="V2" s="121"/>
      <c r="W2" s="121"/>
      <c r="X2" s="121"/>
    </row>
    <row r="3" spans="1:24" s="1" customFormat="1" ht="19.5" customHeight="1">
      <c r="A3" s="111"/>
      <c r="B3" s="120"/>
      <c r="C3" s="100" t="s">
        <v>10</v>
      </c>
      <c r="D3" s="100"/>
      <c r="E3" s="100"/>
      <c r="F3" s="100" t="s">
        <v>9</v>
      </c>
      <c r="G3" s="100"/>
      <c r="H3" s="100"/>
      <c r="I3" s="111" t="s">
        <v>11</v>
      </c>
      <c r="J3" s="111"/>
      <c r="K3" s="111"/>
      <c r="L3" s="111" t="s">
        <v>49</v>
      </c>
      <c r="M3" s="111"/>
      <c r="N3" s="111"/>
      <c r="O3" s="111" t="s">
        <v>50</v>
      </c>
      <c r="P3" s="111"/>
      <c r="Q3" s="111" t="s">
        <v>51</v>
      </c>
      <c r="R3" s="111"/>
      <c r="S3" s="111" t="s">
        <v>52</v>
      </c>
      <c r="T3" s="111"/>
      <c r="U3" s="11"/>
      <c r="V3" s="112" t="s">
        <v>57</v>
      </c>
      <c r="W3" s="113"/>
      <c r="X3" s="114"/>
    </row>
    <row r="4" spans="1:24" s="1" customFormat="1" ht="27.75" customHeight="1">
      <c r="A4" s="111"/>
      <c r="B4" s="120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2021-10-07T14:21:45Z</dcterms:modified>
</cp:coreProperties>
</file>