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65" windowHeight="7650" activeTab="1"/>
  </bookViews>
  <sheets>
    <sheet name="2022 год 3" sheetId="10" r:id="rId1"/>
    <sheet name="2023-25" sheetId="11" r:id="rId2"/>
    <sheet name="Лист2" sheetId="12" r:id="rId3"/>
  </sheets>
  <definedNames>
    <definedName name="_xlnm.Print_Area" localSheetId="0">'2022 год 3'!#REF!</definedName>
    <definedName name="_xlnm.Print_Area" localSheetId="1">'2023-25'!$A$1:$I$66</definedName>
  </definedNames>
  <calcPr calcId="144525"/>
</workbook>
</file>

<file path=xl/sharedStrings.xml><?xml version="1.0" encoding="utf-8"?>
<sst xmlns="http://schemas.openxmlformats.org/spreadsheetml/2006/main" count="223" uniqueCount="120">
  <si>
    <t>Приложение № 4</t>
  </si>
  <si>
    <t>К муниципальной программе</t>
  </si>
  <si>
    <t>«Развитие социальной сферы</t>
  </si>
  <si>
    <t>МО Большеврудское сельское поселение</t>
  </si>
  <si>
    <t>Волосовский муниципальный район</t>
  </si>
  <si>
    <t>Ленинградской области"</t>
  </si>
  <si>
    <t xml:space="preserve">в редакции
Постановления администрации
МО Большеврудское СП
от 30.12.2022 года № 401
</t>
  </si>
  <si>
    <t>План реализации муниципальной программы</t>
  </si>
  <si>
    <t xml:space="preserve">"Развитие социальной сферы МО Большеврудского сельского поселения </t>
  </si>
  <si>
    <t>Волосовского муниципального района Ленинградской области"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</si>
  <si>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</si>
  <si>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</si>
  <si>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</si>
  <si>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Планируемые объемы финансирования  (тыс. рублей в ценах соответствующих лет)</t>
  </si>
  <si>
    <t>в том числе</t>
  </si>
  <si>
    <t>Всего</t>
  </si>
  <si>
    <t>Федеральный бюджет</t>
  </si>
  <si>
    <t xml:space="preserve">Областной бюджет </t>
  </si>
  <si>
    <t>Муниципальный бюджет</t>
  </si>
  <si>
    <t>Бюджет сельского поселения</t>
  </si>
  <si>
    <t>Прочие источники финансирования</t>
  </si>
  <si>
    <t>Муниципальная программа "Развитие социальной сферы МО Большеврудского сельского поселения Волосовского муниципального района Ленинградской области"</t>
  </si>
  <si>
    <t xml:space="preserve">Администрация муниципального образования Большеврудское сельское поселение </t>
  </si>
  <si>
    <t>Итого</t>
  </si>
  <si>
    <t>Процессная часть</t>
  </si>
  <si>
    <t>7 Комплекс процессных мероприятий "Обеспечение деятельности муниципальных учреждений"</t>
  </si>
  <si>
    <t>1. Мероприятия по обеспечению деятельности муниципальных учреждений культуры</t>
  </si>
  <si>
    <t>2.  Мероприятия по обеспечение деятельности муниципальных учреждений культуры в части содержания библиотечных отделов (секторов)</t>
  </si>
  <si>
    <t>3.   Мероприятия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</si>
  <si>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4.  Мероприятия по поддержке развития общественной инфраструктуры общественного значения</t>
  </si>
  <si>
    <t>в том числе :</t>
  </si>
  <si>
    <t xml:space="preserve">МУК "Большеврудский Дом культуры",  п.Беседа д.16, Приобретение звукового оборудования </t>
  </si>
  <si>
    <t>17 Комплекс процессных мероприятий "Проведение мероприятий культурно-досугового направления"</t>
  </si>
  <si>
    <t>1. Мероприятия по организации и проведению культурно-досуговых мероприятий</t>
  </si>
  <si>
    <t>18 Комплекс процессных мероприятий "Проведение мероприятий по вовлечению населения в занятия физической культуры и массового спорта"</t>
  </si>
  <si>
    <t>1. Мероприятия по созданию условий для занятий физической культурой и спортом среди различных групп населения</t>
  </si>
  <si>
    <t>2. Мероприятия по обеспечению участия команд поселения в районных, областных и всероссийских соревнованиях</t>
  </si>
  <si>
    <t>3. Мероприятия по укреплению материально-технической базы</t>
  </si>
  <si>
    <t xml:space="preserve">"Комплексное развитие территории </t>
  </si>
  <si>
    <t xml:space="preserve">в редакции
Постановления администрации
МО Большеврудское СП
от 30.12.2022 года № 400
</t>
  </si>
  <si>
    <t xml:space="preserve">"Комплексное развитие территории Большеврудского сельского поселения </t>
  </si>
  <si>
    <t>Муниципальная программа "Комплексное развитие территории Большеврудского сельского поселения Волосовского муниципального района Ленинградской области"</t>
  </si>
  <si>
    <t>Проектная часть</t>
  </si>
  <si>
    <t>F2. Федеральный проект "Формирование комфортной городской среды"</t>
  </si>
  <si>
    <t xml:space="preserve">                                                               Итого</t>
  </si>
  <si>
    <t>1. Мероприятия по формированию современной городской среды</t>
  </si>
  <si>
    <t>Сектор по межпоселковому взаимодействию</t>
  </si>
  <si>
    <t>55550</t>
  </si>
  <si>
    <t>Благоустройство общественной территории «Яблоневый сад», расположенной по адресу: Ленинградская область Волосовский район в пос.Курск</t>
  </si>
  <si>
    <t>1. Мероприятия, направленные на достижение цели федерального проекта "Дорожная сеть"</t>
  </si>
  <si>
    <t>1. Расходы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</si>
  <si>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S4200</t>
  </si>
  <si>
    <t>Текущий ремонт участка дороги местного значения по ул. Парковой до д.23 по ул. Озерной д.Смердовицы Волосовского района Ленинградской области</t>
  </si>
  <si>
    <t>Текущий ремонт участка дороги местного значения ул. Западная, д.Смердовицы Волосовского района Ленинградской области</t>
  </si>
  <si>
    <t>Текущий ремонт участка дороги местного значения ул. Луговая, д.Смердовицы Волосовского района Ленинградской области</t>
  </si>
  <si>
    <t>Текущий ремонт участка дороги местного значения ул. Озерная от д.13 до д.19 д.Смердовицы Волосовского района Ленинградской области</t>
  </si>
  <si>
    <t>3. 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</si>
  <si>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1. Реализация мероприятий по ликвидации аварийного жилищного фонда на территории Ленинградской области</t>
  </si>
  <si>
    <t>Сектор по управлению муниципальным имуществом</t>
  </si>
  <si>
    <t>S4860</t>
  </si>
  <si>
    <t>4. Мероприятия, направленные на достижение цели федерального проекта "Благоустройство сельских территорий"</t>
  </si>
  <si>
    <t>1. Реализация комплекса мероприятий по борьбе с борщевиком Сосновского на территории муниципального образования</t>
  </si>
  <si>
    <t>S4310</t>
  </si>
  <si>
    <t>6. Мероприятия, направленные на достижение цели федерального проекта "Комплексная система обращения с твердыми коммунальными отходами"</t>
  </si>
  <si>
    <t>1. Расходы по созданию мест (площадок) накопления твердых коммунальных отходов</t>
  </si>
  <si>
    <t>S4790</t>
  </si>
  <si>
    <t>7. Мероприятия, направленные на достижение цели федерального проекта "Формирование комфортной городской среды"</t>
  </si>
  <si>
    <t>1. Мероприятия по благоустройству дворовых территорий муниципального образования</t>
  </si>
  <si>
    <t>Сектор  по социальным вопросам и правовому обеспечению</t>
  </si>
  <si>
    <t>S4750</t>
  </si>
  <si>
    <t>8. Мероприятия, направленные на достижение цели федерального проекта "Содействие развитию инфраструктуры субъектов Российской Федерации (муниципальных образований)"</t>
  </si>
  <si>
    <t>1. Мероприятия по строительству и реконструкции объектов водоснабжения, водоотведения и очистки сточных вод (конкурсные)</t>
  </si>
  <si>
    <t>S4980</t>
  </si>
  <si>
    <t>Строительство канализационных очистных сооружений, дер. Большая Вруда</t>
  </si>
  <si>
    <t>Реконструкция канализационных очистных сооружений в п. Курск Волосовского района Ленинградской области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</si>
  <si>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</si>
  <si>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1. Мероприятия по текущему ремонту дорог общего пользования муниципального значения и сооружений на них</t>
  </si>
  <si>
    <t>03150</t>
  </si>
  <si>
    <t>2.  Мероприятия по содержанию дорог общего пользования муниципального значения и сооружений на них</t>
  </si>
  <si>
    <t>03160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</si>
  <si>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</si>
  <si>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оформлению прав собственности на автомобильные дороги и земельные участки под ними</t>
  </si>
  <si>
    <t>03190</t>
  </si>
  <si>
    <t>Комплекс процессных мероприятий "Мероприятия в области жилищного хозяйства муниципального образования"</t>
  </si>
  <si>
    <t>1. Мероприятия по капитальному ремонту муниципального жилищного фонда</t>
  </si>
  <si>
    <t>03500</t>
  </si>
  <si>
    <t>Строительный контроль за выполнением работ по капитальному ремонту общего имущества многоквартирных домов, расположенных на территории муниципального образования Большеврудское сельское поселение Волосовского муниципального района Ленинградской области по адресам: п.Беседа дом № 1, п.Беседа дом № 2</t>
  </si>
  <si>
    <t>2. Мероприятия по владению, пользованию и распоряжению имуществом, находящимся в муниципальной собственности муниципального образования</t>
  </si>
  <si>
    <t>03510</t>
  </si>
  <si>
    <t>Комплекс процессных мероприятий "Мероприятия в области коммунального хозяйства муниципального образования"</t>
  </si>
  <si>
    <t>1. Мероприятия по владению, пользованию и распоряжению имуществом, находящимся в муниципальной собственности муниципального образования</t>
  </si>
  <si>
    <t>2.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</si>
  <si>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S4770</t>
  </si>
  <si>
    <t>Текущий ремонт колодцев в д. Шуговицы, д. Хотынцы, д. Новые Смолеговицы, д. Молосковицы;</t>
  </si>
  <si>
    <t>Комплекс процессных мероприятий "Мероприятия по повышению благоустроенности муниципального образования"</t>
  </si>
  <si>
    <t>1. Мероприятия по организации и содержанию уличного освещения населенных пунктов муниципального образования</t>
  </si>
  <si>
    <t>06010</t>
  </si>
  <si>
    <t>2. Мероприятия по озеленению территории муниципального образования</t>
  </si>
  <si>
    <t>06020</t>
  </si>
  <si>
    <t>3. Мероприятия по организации сбора и вывоза бытовых отходов и мусора на территории населенных пунктов муниципального образования</t>
  </si>
  <si>
    <t>06030</t>
  </si>
  <si>
    <t>4. Мероприятия по организации и содержанию мест захоронения муниципального образования</t>
  </si>
  <si>
    <t>06040</t>
  </si>
  <si>
    <t>5. Мероприятия по организации благоустройства территории поселения</t>
  </si>
  <si>
    <t>06050</t>
  </si>
  <si>
    <t>6. Мероприятия по реализации областного закона от 15 января 2018 года N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</si>
  <si>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Текущий ремонт универсальной спортивной площадки в д. Большая Вруда</t>
  </si>
  <si>
    <t>S4660</t>
  </si>
  <si>
    <t>7. 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</si>
  <si>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Приобретение и установка детских игровых площадок в д. Хотыницы, пос. Остроговицы, д. Сырковицы, д. Каложицы</t>
  </si>
  <si>
    <t>Приобретение и установка теневых навесов с информационным щитом в д. Шуговицы, д. Ястребино, д. Каложицы, д. Курск, д. Новые Смолеговицы</t>
  </si>
  <si>
    <t>Текущий ремонт уличного освещения в д. Сырковицы, ул. Неревицы; д. Старые Смолеговицы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</si>
  <si>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</si>
  <si>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1.  Мероприятия по предупреждению и ликвидации последствий чрезвычайных ситуаций и стихийных бедствий на территории муниципальных образований</t>
  </si>
  <si>
    <t>02180</t>
  </si>
  <si>
    <t>2. Мероприятия по подготовке населения и организаций к действиям в чрезвычайной ситуации в мирное и военное время</t>
  </si>
  <si>
    <t>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</si>
  <si>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</si>
  <si>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1.  Мероприятия по обеспечению первичных мер пожарной безопасности в границах населенных пунктов поселения</t>
  </si>
  <si>
    <t>02170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</si>
</sst>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38">
    <font>
      <sz val="11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11"/>
      <color rgb="FF000000"/>
      <name val="Times New Roman"/>
      <charset val="204"/>
    </font>
    <font>
      <sz val="12"/>
      <color theme="1"/>
      <name val="Times New Roman"/>
      <charset val="204"/>
    </font>
    <font>
      <b/>
      <sz val="12"/>
      <color rgb="FF000000"/>
      <name val="Times New Roman"/>
      <charset val="204"/>
    </font>
    <font>
      <sz val="8"/>
      <color rgb="FF000000"/>
      <name val="Times New Roman"/>
      <charset val="204"/>
    </font>
    <font>
      <b/>
      <sz val="8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i/>
      <sz val="8"/>
      <color rgb="FF000000"/>
      <name val="Times New Roman"/>
      <charset val="204"/>
    </font>
    <font>
      <sz val="10"/>
      <color rgb="FF000000"/>
      <name val="Times New Roman"/>
      <charset val="204"/>
    </font>
    <font>
      <b/>
      <i/>
      <sz val="10"/>
      <color rgb="FF000000"/>
      <name val="Times New Roman"/>
      <charset val="204"/>
    </font>
    <font>
      <sz val="10"/>
      <color theme="1"/>
      <name val="Times New Roman"/>
      <charset val="204"/>
    </font>
    <font>
      <sz val="9"/>
      <color rgb="FF000000"/>
      <name val="Times New Roman"/>
      <charset val="204"/>
    </font>
    <font>
      <sz val="11"/>
      <color theme="0"/>
      <name val="Calibri"/>
      <charset val="204"/>
      <scheme val="minor"/>
    </font>
    <font>
      <sz val="8"/>
      <name val="Times New Roman"/>
      <charset val="204"/>
    </font>
    <font>
      <sz val="12"/>
      <name val="Times New Roman"/>
      <charset val="204"/>
    </font>
    <font>
      <sz val="12"/>
      <color theme="0"/>
      <name val="Times New Roman"/>
      <charset val="204"/>
    </font>
    <font>
      <sz val="1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" borderId="1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8" applyNumberFormat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9" fillId="4" borderId="18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106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ill="1"/>
    <xf numFmtId="49" fontId="0" fillId="0" borderId="0" xfId="0" applyNumberFormat="1" applyFill="1"/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/>
    <xf numFmtId="0" fontId="5" fillId="0" borderId="2" xfId="0" applyFont="1" applyFill="1" applyBorder="1" applyAlignment="1">
      <alignment vertical="center" wrapText="1"/>
    </xf>
    <xf numFmtId="0" fontId="0" fillId="0" borderId="4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180" fontId="7" fillId="0" borderId="2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wrapText="1"/>
    </xf>
    <xf numFmtId="180" fontId="9" fillId="0" borderId="2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180" fontId="9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2" fontId="7" fillId="0" borderId="2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wrapText="1"/>
    </xf>
    <xf numFmtId="2" fontId="9" fillId="0" borderId="2" xfId="0" applyNumberFormat="1" applyFont="1" applyFill="1" applyBorder="1" applyAlignment="1">
      <alignment horizontal="center" wrapText="1"/>
    </xf>
    <xf numFmtId="0" fontId="7" fillId="0" borderId="6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3" fillId="0" borderId="7" xfId="0" applyNumberFormat="1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vertical="center" wrapText="1"/>
    </xf>
    <xf numFmtId="49" fontId="11" fillId="0" borderId="0" xfId="0" applyNumberFormat="1" applyFont="1" applyFill="1" applyAlignment="1">
      <alignment vertical="center" wrapText="1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8" fillId="0" borderId="5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0" fillId="0" borderId="0" xfId="0" applyFill="1"/>
    <xf numFmtId="49" fontId="13" fillId="0" borderId="0" xfId="0" applyNumberFormat="1" applyFont="1" applyFill="1"/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80" fontId="7" fillId="0" borderId="2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wrapText="1"/>
    </xf>
    <xf numFmtId="2" fontId="9" fillId="0" borderId="2" xfId="0" applyNumberFormat="1" applyFont="1" applyFill="1" applyBorder="1" applyAlignment="1">
      <alignment horizontal="center" wrapText="1"/>
    </xf>
    <xf numFmtId="2" fontId="9" fillId="0" borderId="2" xfId="0" applyNumberFormat="1" applyFont="1" applyFill="1" applyBorder="1" applyAlignment="1">
      <alignment horizontal="center" wrapText="1"/>
    </xf>
    <xf numFmtId="180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49" fontId="15" fillId="0" borderId="0" xfId="0" applyNumberFormat="1" applyFont="1" applyFill="1" applyAlignment="1">
      <alignment wrapText="1"/>
    </xf>
    <xf numFmtId="49" fontId="16" fillId="0" borderId="0" xfId="0" applyNumberFormat="1" applyFont="1" applyFill="1" applyAlignment="1">
      <alignment wrapText="1"/>
    </xf>
    <xf numFmtId="49" fontId="16" fillId="0" borderId="0" xfId="0" applyNumberFormat="1" applyFont="1" applyFill="1" applyBorder="1" applyAlignment="1">
      <alignment vertical="center" wrapText="1"/>
    </xf>
    <xf numFmtId="49" fontId="16" fillId="0" borderId="7" xfId="0" applyNumberFormat="1" applyFont="1" applyFill="1" applyBorder="1" applyAlignment="1">
      <alignment vertical="center" wrapText="1"/>
    </xf>
    <xf numFmtId="49" fontId="16" fillId="0" borderId="7" xfId="0" applyNumberFormat="1" applyFont="1" applyFill="1" applyBorder="1" applyAlignment="1">
      <alignment wrapText="1"/>
    </xf>
    <xf numFmtId="49" fontId="16" fillId="0" borderId="0" xfId="0" applyNumberFormat="1" applyFont="1" applyFill="1" applyBorder="1" applyAlignment="1">
      <alignment wrapText="1"/>
    </xf>
    <xf numFmtId="176" fontId="1" fillId="0" borderId="0" xfId="1" applyFont="1" applyFill="1" applyAlignment="1">
      <alignment wrapText="1"/>
    </xf>
    <xf numFmtId="176" fontId="17" fillId="0" borderId="0" xfId="1" applyFont="1" applyFill="1" applyBorder="1" applyAlignmen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zoomScale="120" zoomScaleNormal="120" topLeftCell="A12" workbookViewId="0">
      <pane ySplit="3225" topLeftCell="A1" activePane="topLeft"/>
      <selection activeCell="A12" sqref="$A1:$XFD1048576"/>
      <selection pane="bottomLeft"/>
    </sheetView>
  </sheetViews>
  <sheetFormatPr defaultColWidth="9" defaultRowHeight="15"/>
  <cols>
    <col min="1" max="16384" width="9" style="4"/>
  </cols>
  <sheetData/>
  <pageMargins left="0.708661417322835" right="0.708661417322835" top="0.27" bottom="0.18" header="0.24" footer="0.17"/>
  <pageSetup paperSize="9" scale="9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6"/>
  <sheetViews>
    <sheetView tabSelected="1" zoomScale="120" zoomScaleNormal="120" workbookViewId="0">
      <selection activeCell="F18" sqref="F18"/>
    </sheetView>
  </sheetViews>
  <sheetFormatPr defaultColWidth="9" defaultRowHeight="15"/>
  <cols>
    <col min="1" max="1" width="25.1428571428571" style="3" customWidth="1"/>
    <col min="2" max="2" width="21.8571428571429" style="4" customWidth="1"/>
    <col min="3" max="3" width="8.71428571428571" style="4" customWidth="1"/>
    <col min="4" max="7" width="13.1428571428571" style="4" customWidth="1"/>
    <col min="8" max="8" width="13.1428571428571" style="81" customWidth="1"/>
    <col min="9" max="9" width="13.1428571428571" style="4" customWidth="1"/>
    <col min="10" max="10" width="9.14285714285714" style="82"/>
    <col min="11" max="12" width="11.5714285714286" style="4" customWidth="1"/>
    <col min="13" max="16384" width="9.14285714285714" style="4"/>
  </cols>
  <sheetData>
    <row r="1" customHeight="1" spans="1:11">
      <c r="A1" s="6" t="s">
        <v>0</v>
      </c>
      <c r="B1" s="6"/>
      <c r="C1" s="6"/>
      <c r="D1" s="6"/>
      <c r="E1" s="6"/>
      <c r="F1" s="6"/>
      <c r="G1" s="6"/>
      <c r="H1" s="83"/>
      <c r="I1" s="6"/>
      <c r="J1" s="98"/>
      <c r="K1" s="54"/>
    </row>
    <row r="2" ht="15.75" customHeight="1" spans="1:11">
      <c r="A2" s="7" t="s">
        <v>1</v>
      </c>
      <c r="B2" s="7"/>
      <c r="C2" s="7"/>
      <c r="D2" s="7"/>
      <c r="E2" s="7"/>
      <c r="F2" s="7"/>
      <c r="G2" s="7"/>
      <c r="H2" s="84"/>
      <c r="I2" s="7"/>
      <c r="J2" s="98"/>
      <c r="K2" s="54"/>
    </row>
    <row r="3" customHeight="1" spans="1:11">
      <c r="A3" s="6" t="s">
        <v>2</v>
      </c>
      <c r="B3" s="6"/>
      <c r="C3" s="6"/>
      <c r="D3" s="6"/>
      <c r="E3" s="6"/>
      <c r="F3" s="6"/>
      <c r="G3" s="6"/>
      <c r="H3" s="83"/>
      <c r="I3" s="6"/>
      <c r="J3" s="98"/>
      <c r="K3" s="54"/>
    </row>
    <row r="4" customHeight="1" spans="1:11">
      <c r="A4" s="6" t="s">
        <v>3</v>
      </c>
      <c r="B4" s="6"/>
      <c r="C4" s="6"/>
      <c r="D4" s="6"/>
      <c r="E4" s="6"/>
      <c r="F4" s="6"/>
      <c r="G4" s="6"/>
      <c r="H4" s="83"/>
      <c r="I4" s="6"/>
      <c r="J4" s="98"/>
      <c r="K4" s="54"/>
    </row>
    <row r="5" customHeight="1" spans="1:11">
      <c r="A5" s="6" t="s">
        <v>4</v>
      </c>
      <c r="B5" s="6"/>
      <c r="C5" s="6"/>
      <c r="D5" s="6"/>
      <c r="E5" s="6"/>
      <c r="F5" s="6"/>
      <c r="G5" s="6"/>
      <c r="H5" s="83"/>
      <c r="I5" s="6"/>
      <c r="J5" s="98"/>
      <c r="K5" s="54"/>
    </row>
    <row r="6" customHeight="1" spans="1:11">
      <c r="A6" s="6" t="s">
        <v>5</v>
      </c>
      <c r="B6" s="6"/>
      <c r="C6" s="6"/>
      <c r="D6" s="6"/>
      <c r="E6" s="6"/>
      <c r="F6" s="6"/>
      <c r="G6" s="6"/>
      <c r="H6" s="83"/>
      <c r="I6" s="6"/>
      <c r="J6" s="98"/>
      <c r="K6" s="54"/>
    </row>
    <row r="7" ht="75" customHeight="1" spans="1:11">
      <c r="A7" s="6" t="s">
        <v>6</v>
      </c>
      <c r="B7" s="6"/>
      <c r="C7" s="6"/>
      <c r="D7" s="6"/>
      <c r="E7" s="6"/>
      <c r="F7" s="6"/>
      <c r="G7" s="6"/>
      <c r="H7" s="83"/>
      <c r="I7" s="6"/>
      <c r="J7" s="99"/>
      <c r="K7" s="54"/>
    </row>
    <row r="8" ht="15.75" spans="1:11">
      <c r="A8" s="8" t="s">
        <v>7</v>
      </c>
      <c r="B8" s="8"/>
      <c r="C8" s="8"/>
      <c r="D8" s="8"/>
      <c r="E8" s="8"/>
      <c r="F8" s="8"/>
      <c r="G8" s="8"/>
      <c r="H8" s="85"/>
      <c r="I8" s="8"/>
      <c r="J8" s="99"/>
      <c r="K8" s="54"/>
    </row>
    <row r="9" ht="15.75" spans="1:11">
      <c r="A9" s="8" t="s">
        <v>8</v>
      </c>
      <c r="B9" s="8"/>
      <c r="C9" s="8"/>
      <c r="D9" s="8"/>
      <c r="E9" s="8"/>
      <c r="F9" s="8"/>
      <c r="G9" s="8"/>
      <c r="H9" s="85"/>
      <c r="I9" s="8"/>
      <c r="J9" s="99"/>
      <c r="K9" s="54"/>
    </row>
    <row r="10" ht="15.75" spans="1:11">
      <c r="A10" s="8" t="s">
        <v>9</v>
      </c>
      <c r="B10" s="8"/>
      <c r="C10" s="8"/>
      <c r="D10" s="8"/>
      <c r="E10" s="8"/>
      <c r="F10" s="8"/>
      <c r="G10" s="8"/>
      <c r="H10" s="85"/>
      <c r="I10" s="8"/>
      <c r="J10" s="99"/>
      <c r="K10" s="54"/>
    </row>
    <row r="11" ht="15.75" spans="1:11">
      <c r="A11" s="9"/>
      <c r="B11" s="10"/>
      <c r="C11" s="10"/>
      <c r="D11" s="10"/>
      <c r="E11" s="10"/>
      <c r="F11" s="10"/>
      <c r="G11" s="10"/>
      <c r="H11" s="86"/>
      <c r="I11" s="10"/>
      <c r="J11" s="99"/>
      <c r="K11" s="54"/>
    </row>
    <row r="12" s="1" customFormat="1" customHeight="1" spans="1:11">
      <c r="A12" s="11" t="s">
        <v>10</v>
      </c>
      <c r="B12" s="12" t="s">
        <v>11</v>
      </c>
      <c r="C12" s="12" t="s">
        <v>12</v>
      </c>
      <c r="D12" s="12" t="s">
        <v>13</v>
      </c>
      <c r="E12" s="12"/>
      <c r="F12" s="12"/>
      <c r="G12" s="12"/>
      <c r="H12" s="87"/>
      <c r="I12" s="12"/>
      <c r="J12" s="100"/>
      <c r="K12" s="57"/>
    </row>
    <row r="13" s="1" customFormat="1" customHeight="1" spans="1:11">
      <c r="A13" s="13"/>
      <c r="B13" s="12"/>
      <c r="C13" s="12"/>
      <c r="D13" s="14"/>
      <c r="E13" s="12" t="s">
        <v>14</v>
      </c>
      <c r="F13" s="12"/>
      <c r="G13" s="12"/>
      <c r="H13" s="87"/>
      <c r="I13" s="12"/>
      <c r="J13" s="100"/>
      <c r="K13" s="57"/>
    </row>
    <row r="14" s="1" customFormat="1" ht="74.25" customHeight="1" spans="1:11">
      <c r="A14" s="15"/>
      <c r="B14" s="12"/>
      <c r="C14" s="12"/>
      <c r="D14" s="16" t="s">
        <v>15</v>
      </c>
      <c r="E14" s="16" t="s">
        <v>16</v>
      </c>
      <c r="F14" s="16" t="s">
        <v>17</v>
      </c>
      <c r="G14" s="16" t="s">
        <v>18</v>
      </c>
      <c r="H14" s="88" t="s">
        <v>19</v>
      </c>
      <c r="I14" s="16" t="s">
        <v>20</v>
      </c>
      <c r="J14" s="101"/>
      <c r="K14" s="57"/>
    </row>
    <row r="15" s="1" customFormat="1" ht="15.75" spans="1:11">
      <c r="A15" s="17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87">
        <v>8</v>
      </c>
      <c r="I15" s="12">
        <v>9</v>
      </c>
      <c r="J15" s="100"/>
      <c r="K15" s="57"/>
    </row>
    <row r="16" ht="22.5" customHeight="1" spans="1:11">
      <c r="A16" s="18" t="s">
        <v>21</v>
      </c>
      <c r="B16" s="19" t="s">
        <v>22</v>
      </c>
      <c r="C16" s="20">
        <v>2023</v>
      </c>
      <c r="D16" s="21">
        <f>SUM(E16:I16)</f>
        <v>26233.68</v>
      </c>
      <c r="E16" s="21">
        <f t="shared" ref="E16:I16" si="0">E21+E43+E51</f>
        <v>0</v>
      </c>
      <c r="F16" s="21">
        <f t="shared" si="0"/>
        <v>0</v>
      </c>
      <c r="G16" s="21">
        <f t="shared" si="0"/>
        <v>0</v>
      </c>
      <c r="H16" s="89">
        <f t="shared" si="0"/>
        <v>26233.68</v>
      </c>
      <c r="I16" s="21">
        <f t="shared" si="0"/>
        <v>0</v>
      </c>
      <c r="J16" s="102"/>
      <c r="K16" s="54"/>
    </row>
    <row r="17" ht="22.5" customHeight="1" spans="1:11">
      <c r="A17" s="18"/>
      <c r="B17" s="19"/>
      <c r="C17" s="20">
        <v>2024</v>
      </c>
      <c r="D17" s="21">
        <f>SUM(E17:I17)</f>
        <v>26132.22</v>
      </c>
      <c r="E17" s="21">
        <f t="shared" ref="E17:I17" si="1">E22+E44+E52</f>
        <v>0</v>
      </c>
      <c r="F17" s="21">
        <f t="shared" si="1"/>
        <v>0</v>
      </c>
      <c r="G17" s="21">
        <f t="shared" si="1"/>
        <v>0</v>
      </c>
      <c r="H17" s="89">
        <f t="shared" si="1"/>
        <v>26132.22</v>
      </c>
      <c r="I17" s="21">
        <f t="shared" si="1"/>
        <v>0</v>
      </c>
      <c r="J17" s="102"/>
      <c r="K17" s="54"/>
    </row>
    <row r="18" ht="22.5" customHeight="1" spans="1:11">
      <c r="A18" s="18"/>
      <c r="B18" s="19"/>
      <c r="C18" s="20">
        <v>2025</v>
      </c>
      <c r="D18" s="21">
        <f t="shared" ref="D18:D19" si="2">SUM(E18:I18)</f>
        <v>26729.03</v>
      </c>
      <c r="E18" s="21">
        <f t="shared" ref="E18:I18" si="3">E23+E45+E53</f>
        <v>0</v>
      </c>
      <c r="F18" s="21">
        <f t="shared" si="3"/>
        <v>0</v>
      </c>
      <c r="G18" s="21">
        <f t="shared" si="3"/>
        <v>0</v>
      </c>
      <c r="H18" s="89">
        <f t="shared" si="3"/>
        <v>26729.03</v>
      </c>
      <c r="I18" s="21">
        <f t="shared" si="3"/>
        <v>0</v>
      </c>
      <c r="J18" s="102"/>
      <c r="K18" s="54"/>
    </row>
    <row r="19" ht="22.5" customHeight="1" spans="1:11">
      <c r="A19" s="22" t="s">
        <v>23</v>
      </c>
      <c r="B19" s="23"/>
      <c r="C19" s="20"/>
      <c r="D19" s="21">
        <f t="shared" si="2"/>
        <v>79094.93</v>
      </c>
      <c r="E19" s="21">
        <f>SUM(E16:E18)</f>
        <v>0</v>
      </c>
      <c r="F19" s="21">
        <f t="shared" ref="F19:I19" si="4">SUM(F16:F18)</f>
        <v>0</v>
      </c>
      <c r="G19" s="21">
        <f t="shared" si="4"/>
        <v>0</v>
      </c>
      <c r="H19" s="89">
        <f t="shared" si="4"/>
        <v>79094.93</v>
      </c>
      <c r="I19" s="21">
        <f t="shared" si="4"/>
        <v>0</v>
      </c>
      <c r="J19" s="103"/>
      <c r="K19" s="54"/>
    </row>
    <row r="20" ht="22.5" customHeight="1" spans="1:11">
      <c r="A20" s="71" t="s">
        <v>24</v>
      </c>
      <c r="B20" s="72"/>
      <c r="C20" s="72"/>
      <c r="D20" s="72"/>
      <c r="E20" s="72"/>
      <c r="F20" s="72"/>
      <c r="G20" s="72"/>
      <c r="H20" s="90"/>
      <c r="I20" s="79"/>
      <c r="J20" s="103"/>
      <c r="K20" s="54"/>
    </row>
    <row r="21" ht="22.5" customHeight="1" spans="1:11">
      <c r="A21" s="18" t="s">
        <v>25</v>
      </c>
      <c r="B21" s="25"/>
      <c r="C21" s="43">
        <v>2023</v>
      </c>
      <c r="D21" s="21">
        <f>SUM(E21:I21)</f>
        <v>24763.68</v>
      </c>
      <c r="E21" s="44">
        <f t="shared" ref="E21:I24" si="5">E25+E29+E33+E37</f>
        <v>0</v>
      </c>
      <c r="F21" s="44">
        <f t="shared" si="5"/>
        <v>0</v>
      </c>
      <c r="G21" s="44">
        <f t="shared" si="5"/>
        <v>0</v>
      </c>
      <c r="H21" s="91">
        <f t="shared" si="5"/>
        <v>24763.68</v>
      </c>
      <c r="I21" s="44">
        <f t="shared" si="5"/>
        <v>0</v>
      </c>
      <c r="J21" s="103"/>
      <c r="K21" s="54"/>
    </row>
    <row r="22" ht="22.5" customHeight="1" spans="1:11">
      <c r="A22" s="18"/>
      <c r="B22" s="25"/>
      <c r="C22" s="43">
        <v>2024</v>
      </c>
      <c r="D22" s="21">
        <f t="shared" ref="D22:D32" si="6">SUM(E22:I22)</f>
        <v>24662.22</v>
      </c>
      <c r="E22" s="44">
        <f t="shared" si="5"/>
        <v>0</v>
      </c>
      <c r="F22" s="44">
        <f t="shared" si="5"/>
        <v>0</v>
      </c>
      <c r="G22" s="44">
        <f t="shared" si="5"/>
        <v>0</v>
      </c>
      <c r="H22" s="91">
        <f t="shared" si="5"/>
        <v>24662.22</v>
      </c>
      <c r="I22" s="44">
        <f t="shared" si="5"/>
        <v>0</v>
      </c>
      <c r="J22" s="103"/>
      <c r="K22" s="54"/>
    </row>
    <row r="23" ht="22.5" customHeight="1" spans="1:11">
      <c r="A23" s="18"/>
      <c r="B23" s="25"/>
      <c r="C23" s="43">
        <v>2025</v>
      </c>
      <c r="D23" s="21">
        <f t="shared" si="6"/>
        <v>25259.03</v>
      </c>
      <c r="E23" s="44">
        <f t="shared" si="5"/>
        <v>0</v>
      </c>
      <c r="F23" s="44">
        <f t="shared" si="5"/>
        <v>0</v>
      </c>
      <c r="G23" s="44">
        <f t="shared" si="5"/>
        <v>0</v>
      </c>
      <c r="H23" s="91">
        <f t="shared" si="5"/>
        <v>25259.03</v>
      </c>
      <c r="I23" s="44">
        <f t="shared" si="5"/>
        <v>0</v>
      </c>
      <c r="J23" s="103"/>
      <c r="K23" s="54"/>
    </row>
    <row r="24" ht="22.5" customHeight="1" spans="1:11">
      <c r="A24" s="73" t="s">
        <v>23</v>
      </c>
      <c r="B24" s="74"/>
      <c r="C24" s="43"/>
      <c r="D24" s="21">
        <f t="shared" si="6"/>
        <v>74684.93</v>
      </c>
      <c r="E24" s="44">
        <f t="shared" si="5"/>
        <v>0</v>
      </c>
      <c r="F24" s="44">
        <f t="shared" si="5"/>
        <v>0</v>
      </c>
      <c r="G24" s="44">
        <f t="shared" si="5"/>
        <v>0</v>
      </c>
      <c r="H24" s="91">
        <f t="shared" si="5"/>
        <v>74684.93</v>
      </c>
      <c r="I24" s="44">
        <f t="shared" si="5"/>
        <v>0</v>
      </c>
      <c r="J24" s="103"/>
      <c r="K24" s="54"/>
    </row>
    <row r="25" ht="22.5" customHeight="1" spans="1:11">
      <c r="A25" s="29" t="s">
        <v>26</v>
      </c>
      <c r="B25" s="11"/>
      <c r="C25" s="30">
        <v>2023</v>
      </c>
      <c r="D25" s="31">
        <f t="shared" si="6"/>
        <v>20292.79</v>
      </c>
      <c r="E25" s="48">
        <v>0</v>
      </c>
      <c r="F25" s="48">
        <v>0</v>
      </c>
      <c r="G25" s="48">
        <v>0</v>
      </c>
      <c r="H25" s="92">
        <v>20292.79</v>
      </c>
      <c r="I25" s="48">
        <v>0</v>
      </c>
      <c r="J25" s="103"/>
      <c r="K25" s="54"/>
    </row>
    <row r="26" ht="22.5" customHeight="1" spans="1:11">
      <c r="A26" s="29"/>
      <c r="B26" s="32"/>
      <c r="C26" s="30">
        <v>2024</v>
      </c>
      <c r="D26" s="31">
        <f t="shared" si="6"/>
        <v>20209.65</v>
      </c>
      <c r="E26" s="48">
        <v>0</v>
      </c>
      <c r="F26" s="48">
        <v>0</v>
      </c>
      <c r="G26" s="48">
        <v>0</v>
      </c>
      <c r="H26" s="93">
        <v>20209.65</v>
      </c>
      <c r="I26" s="48">
        <v>0</v>
      </c>
      <c r="J26" s="103"/>
      <c r="K26" s="54"/>
    </row>
    <row r="27" ht="22.5" customHeight="1" spans="1:11">
      <c r="A27" s="29"/>
      <c r="B27" s="33"/>
      <c r="C27" s="30">
        <v>2025</v>
      </c>
      <c r="D27" s="31">
        <f t="shared" si="6"/>
        <v>20778.44</v>
      </c>
      <c r="E27" s="48">
        <v>0</v>
      </c>
      <c r="F27" s="48">
        <v>0</v>
      </c>
      <c r="G27" s="48">
        <v>0</v>
      </c>
      <c r="H27" s="93">
        <v>20778.44</v>
      </c>
      <c r="I27" s="48">
        <v>0</v>
      </c>
      <c r="J27" s="103"/>
      <c r="K27" s="54"/>
    </row>
    <row r="28" ht="22.5" customHeight="1" spans="1:11">
      <c r="A28" s="75" t="s">
        <v>23</v>
      </c>
      <c r="B28" s="76"/>
      <c r="C28" s="30"/>
      <c r="D28" s="31">
        <f t="shared" si="6"/>
        <v>61280.88</v>
      </c>
      <c r="E28" s="31">
        <f>SUM(E25:E27)</f>
        <v>0</v>
      </c>
      <c r="F28" s="31">
        <f t="shared" ref="F28:I28" si="7">SUM(F25:F27)</f>
        <v>0</v>
      </c>
      <c r="G28" s="31">
        <f t="shared" si="7"/>
        <v>0</v>
      </c>
      <c r="H28" s="94">
        <f t="shared" si="7"/>
        <v>61280.88</v>
      </c>
      <c r="I28" s="31">
        <f t="shared" si="7"/>
        <v>0</v>
      </c>
      <c r="J28" s="103"/>
      <c r="K28" s="54"/>
    </row>
    <row r="29" ht="22.5" customHeight="1" spans="1:11">
      <c r="A29" s="29" t="s">
        <v>27</v>
      </c>
      <c r="B29" s="11"/>
      <c r="C29" s="30">
        <v>2023</v>
      </c>
      <c r="D29" s="31">
        <f t="shared" si="6"/>
        <v>932.53</v>
      </c>
      <c r="E29" s="48">
        <v>0</v>
      </c>
      <c r="F29" s="48">
        <v>0</v>
      </c>
      <c r="G29" s="48">
        <v>0</v>
      </c>
      <c r="H29" s="92">
        <v>932.53</v>
      </c>
      <c r="I29" s="48">
        <v>0</v>
      </c>
      <c r="J29" s="103"/>
      <c r="K29" s="54"/>
    </row>
    <row r="30" ht="22.5" customHeight="1" spans="1:11">
      <c r="A30" s="29"/>
      <c r="B30" s="32"/>
      <c r="C30" s="30">
        <v>2024</v>
      </c>
      <c r="D30" s="31">
        <f t="shared" si="6"/>
        <v>919.47</v>
      </c>
      <c r="E30" s="48">
        <v>0</v>
      </c>
      <c r="F30" s="48">
        <v>0</v>
      </c>
      <c r="G30" s="48">
        <v>0</v>
      </c>
      <c r="H30" s="93">
        <v>919.47</v>
      </c>
      <c r="I30" s="48">
        <v>0</v>
      </c>
      <c r="J30" s="103"/>
      <c r="K30" s="54"/>
    </row>
    <row r="31" ht="22.5" customHeight="1" spans="1:11">
      <c r="A31" s="29"/>
      <c r="B31" s="33"/>
      <c r="C31" s="30">
        <v>2025</v>
      </c>
      <c r="D31" s="31">
        <f t="shared" si="6"/>
        <v>947.49</v>
      </c>
      <c r="E31" s="48">
        <v>0</v>
      </c>
      <c r="F31" s="48">
        <v>0</v>
      </c>
      <c r="G31" s="48">
        <v>0</v>
      </c>
      <c r="H31" s="93">
        <v>947.49</v>
      </c>
      <c r="I31" s="48">
        <v>0</v>
      </c>
      <c r="J31" s="103"/>
      <c r="K31" s="54"/>
    </row>
    <row r="32" ht="22.5" customHeight="1" spans="1:11">
      <c r="A32" s="75" t="s">
        <v>23</v>
      </c>
      <c r="B32" s="76"/>
      <c r="C32" s="30"/>
      <c r="D32" s="31">
        <f t="shared" si="6"/>
        <v>2799.49</v>
      </c>
      <c r="E32" s="31">
        <f>SUM(E29:E31)</f>
        <v>0</v>
      </c>
      <c r="F32" s="31">
        <f t="shared" ref="F32:I32" si="8">SUM(F29:F31)</f>
        <v>0</v>
      </c>
      <c r="G32" s="31">
        <f t="shared" si="8"/>
        <v>0</v>
      </c>
      <c r="H32" s="94">
        <f t="shared" si="8"/>
        <v>2799.49</v>
      </c>
      <c r="I32" s="31">
        <f t="shared" si="8"/>
        <v>0</v>
      </c>
      <c r="J32" s="103"/>
      <c r="K32" s="54"/>
    </row>
    <row r="33" ht="39" customHeight="1" spans="1:12">
      <c r="A33" s="29" t="s">
        <v>28</v>
      </c>
      <c r="B33" s="11"/>
      <c r="C33" s="30">
        <v>2023</v>
      </c>
      <c r="D33" s="31">
        <f t="shared" ref="D33:D36" si="9">SUM(E33:I33)</f>
        <v>3533.1</v>
      </c>
      <c r="E33" s="48">
        <v>0</v>
      </c>
      <c r="F33" s="48">
        <v>0</v>
      </c>
      <c r="G33" s="48">
        <v>0</v>
      </c>
      <c r="H33" s="93">
        <v>3533.1</v>
      </c>
      <c r="I33" s="48">
        <v>0</v>
      </c>
      <c r="J33" s="103"/>
      <c r="K33" s="104">
        <v>286100</v>
      </c>
      <c r="L33" s="104">
        <v>286100</v>
      </c>
    </row>
    <row r="34" ht="39" customHeight="1" spans="1:11">
      <c r="A34" s="29"/>
      <c r="B34" s="32"/>
      <c r="C34" s="30">
        <v>2024</v>
      </c>
      <c r="D34" s="31">
        <f t="shared" si="9"/>
        <v>3533.1</v>
      </c>
      <c r="E34" s="48">
        <v>0</v>
      </c>
      <c r="F34" s="48">
        <v>0</v>
      </c>
      <c r="G34" s="48">
        <v>0</v>
      </c>
      <c r="H34" s="93">
        <v>3533.1</v>
      </c>
      <c r="I34" s="48">
        <v>0</v>
      </c>
      <c r="J34" s="103"/>
      <c r="K34" s="54"/>
    </row>
    <row r="35" ht="39" customHeight="1" spans="1:11">
      <c r="A35" s="29"/>
      <c r="B35" s="33"/>
      <c r="C35" s="30">
        <v>2025</v>
      </c>
      <c r="D35" s="31">
        <f t="shared" si="9"/>
        <v>3533.1</v>
      </c>
      <c r="E35" s="48">
        <v>0</v>
      </c>
      <c r="F35" s="48">
        <v>0</v>
      </c>
      <c r="G35" s="48">
        <v>0</v>
      </c>
      <c r="H35" s="93">
        <v>3533.1</v>
      </c>
      <c r="I35" s="48">
        <v>0</v>
      </c>
      <c r="J35" s="103"/>
      <c r="K35" s="54"/>
    </row>
    <row r="36" ht="22.5" customHeight="1" spans="1:11">
      <c r="A36" s="75" t="s">
        <v>23</v>
      </c>
      <c r="B36" s="76"/>
      <c r="C36" s="30"/>
      <c r="D36" s="31">
        <f t="shared" si="9"/>
        <v>10599.3</v>
      </c>
      <c r="E36" s="31">
        <f>SUM(E33:E35)</f>
        <v>0</v>
      </c>
      <c r="F36" s="31">
        <f t="shared" ref="F36:I36" si="10">SUM(F33:F35)</f>
        <v>0</v>
      </c>
      <c r="G36" s="31">
        <f t="shared" si="10"/>
        <v>0</v>
      </c>
      <c r="H36" s="94">
        <f t="shared" si="10"/>
        <v>10599.3</v>
      </c>
      <c r="I36" s="31">
        <f t="shared" si="10"/>
        <v>0</v>
      </c>
      <c r="J36" s="103"/>
      <c r="K36" s="54"/>
    </row>
    <row r="37" ht="22" customHeight="1" spans="1:11">
      <c r="A37" s="29" t="s">
        <v>29</v>
      </c>
      <c r="B37" s="11"/>
      <c r="C37" s="30">
        <v>2023</v>
      </c>
      <c r="D37" s="31">
        <f t="shared" ref="D37:D40" si="11">SUM(E37:I37)</f>
        <v>5.26</v>
      </c>
      <c r="E37" s="48">
        <v>0</v>
      </c>
      <c r="F37" s="48">
        <v>0</v>
      </c>
      <c r="G37" s="48">
        <v>0</v>
      </c>
      <c r="H37" s="93">
        <v>5.26</v>
      </c>
      <c r="I37" s="48">
        <v>0</v>
      </c>
      <c r="J37" s="103"/>
      <c r="K37" s="54"/>
    </row>
    <row r="38" ht="22" customHeight="1" spans="1:11">
      <c r="A38" s="29"/>
      <c r="B38" s="32"/>
      <c r="C38" s="30">
        <v>2024</v>
      </c>
      <c r="D38" s="31">
        <f t="shared" si="11"/>
        <v>0</v>
      </c>
      <c r="E38" s="48">
        <v>0</v>
      </c>
      <c r="F38" s="48">
        <v>0</v>
      </c>
      <c r="G38" s="48">
        <v>0</v>
      </c>
      <c r="H38" s="93">
        <v>0</v>
      </c>
      <c r="I38" s="48">
        <v>0</v>
      </c>
      <c r="J38" s="103"/>
      <c r="K38" s="54"/>
    </row>
    <row r="39" ht="22" customHeight="1" spans="1:11">
      <c r="A39" s="29"/>
      <c r="B39" s="33"/>
      <c r="C39" s="30">
        <v>2025</v>
      </c>
      <c r="D39" s="31">
        <f t="shared" si="11"/>
        <v>0</v>
      </c>
      <c r="E39" s="48">
        <v>0</v>
      </c>
      <c r="F39" s="48">
        <v>0</v>
      </c>
      <c r="G39" s="48">
        <v>0</v>
      </c>
      <c r="H39" s="93">
        <v>0</v>
      </c>
      <c r="I39" s="48">
        <v>0</v>
      </c>
      <c r="J39" s="103"/>
      <c r="K39" s="54"/>
    </row>
    <row r="40" ht="22.5" customHeight="1" spans="1:11">
      <c r="A40" s="75" t="s">
        <v>23</v>
      </c>
      <c r="B40" s="76"/>
      <c r="C40" s="30"/>
      <c r="D40" s="31">
        <f t="shared" si="11"/>
        <v>5.26</v>
      </c>
      <c r="E40" s="31">
        <f>SUM(E37:E39)</f>
        <v>0</v>
      </c>
      <c r="F40" s="31">
        <f t="shared" ref="F40:I40" si="12">SUM(F37:F39)</f>
        <v>0</v>
      </c>
      <c r="G40" s="31">
        <f t="shared" si="12"/>
        <v>0</v>
      </c>
      <c r="H40" s="94">
        <f t="shared" si="12"/>
        <v>5.26</v>
      </c>
      <c r="I40" s="31">
        <f t="shared" si="12"/>
        <v>0</v>
      </c>
      <c r="J40" s="103"/>
      <c r="K40" s="54"/>
    </row>
    <row r="41" ht="22.5" customHeight="1" spans="1:11">
      <c r="A41" s="34" t="s">
        <v>30</v>
      </c>
      <c r="B41" s="34"/>
      <c r="C41" s="35"/>
      <c r="D41" s="30"/>
      <c r="E41" s="30"/>
      <c r="F41" s="30"/>
      <c r="G41" s="30"/>
      <c r="H41" s="95"/>
      <c r="I41" s="30"/>
      <c r="J41" s="103"/>
      <c r="K41" s="54"/>
    </row>
    <row r="42" ht="23" customHeight="1" spans="1:11">
      <c r="A42" s="96" t="s">
        <v>31</v>
      </c>
      <c r="B42" s="97"/>
      <c r="C42" s="30">
        <v>2023</v>
      </c>
      <c r="D42" s="31">
        <f>SUM(E42:I42)</f>
        <v>5.26</v>
      </c>
      <c r="E42" s="31">
        <v>0</v>
      </c>
      <c r="F42" s="31">
        <v>0</v>
      </c>
      <c r="G42" s="31">
        <v>0</v>
      </c>
      <c r="H42" s="94">
        <v>5.26</v>
      </c>
      <c r="I42" s="31">
        <v>0</v>
      </c>
      <c r="J42" s="105"/>
      <c r="K42" s="54"/>
    </row>
    <row r="43" ht="22.5" customHeight="1" spans="1:11">
      <c r="A43" s="18" t="s">
        <v>32</v>
      </c>
      <c r="B43" s="34"/>
      <c r="C43" s="43">
        <v>2023</v>
      </c>
      <c r="D43" s="21">
        <f>SUM(E43:I43)</f>
        <v>510</v>
      </c>
      <c r="E43" s="44">
        <f>E47</f>
        <v>0</v>
      </c>
      <c r="F43" s="44">
        <f t="shared" ref="F43:I43" si="13">F47</f>
        <v>0</v>
      </c>
      <c r="G43" s="44">
        <f t="shared" si="13"/>
        <v>0</v>
      </c>
      <c r="H43" s="91">
        <f t="shared" si="13"/>
        <v>510</v>
      </c>
      <c r="I43" s="44">
        <f t="shared" si="13"/>
        <v>0</v>
      </c>
      <c r="J43" s="103"/>
      <c r="K43" s="54"/>
    </row>
    <row r="44" ht="22.5" customHeight="1" spans="1:11">
      <c r="A44" s="18"/>
      <c r="B44" s="34"/>
      <c r="C44" s="43">
        <v>2024</v>
      </c>
      <c r="D44" s="21">
        <f t="shared" ref="D44:D51" si="14">SUM(E44:I44)</f>
        <v>510</v>
      </c>
      <c r="E44" s="44">
        <f t="shared" ref="E44:I44" si="15">E48</f>
        <v>0</v>
      </c>
      <c r="F44" s="44">
        <f t="shared" si="15"/>
        <v>0</v>
      </c>
      <c r="G44" s="44">
        <f t="shared" si="15"/>
        <v>0</v>
      </c>
      <c r="H44" s="91">
        <f t="shared" si="15"/>
        <v>510</v>
      </c>
      <c r="I44" s="44">
        <f t="shared" si="15"/>
        <v>0</v>
      </c>
      <c r="J44" s="103"/>
      <c r="K44" s="54"/>
    </row>
    <row r="45" ht="22.5" customHeight="1" spans="1:11">
      <c r="A45" s="18"/>
      <c r="B45" s="34"/>
      <c r="C45" s="43">
        <v>2025</v>
      </c>
      <c r="D45" s="21">
        <f t="shared" si="14"/>
        <v>510</v>
      </c>
      <c r="E45" s="44">
        <f t="shared" ref="E45:I45" si="16">E49</f>
        <v>0</v>
      </c>
      <c r="F45" s="44">
        <f t="shared" si="16"/>
        <v>0</v>
      </c>
      <c r="G45" s="44">
        <f t="shared" si="16"/>
        <v>0</v>
      </c>
      <c r="H45" s="91">
        <f t="shared" si="16"/>
        <v>510</v>
      </c>
      <c r="I45" s="44">
        <f t="shared" si="16"/>
        <v>0</v>
      </c>
      <c r="J45" s="103"/>
      <c r="K45" s="54"/>
    </row>
    <row r="46" ht="22.5" customHeight="1" spans="1:11">
      <c r="A46" s="75" t="s">
        <v>23</v>
      </c>
      <c r="B46" s="76"/>
      <c r="C46" s="43"/>
      <c r="D46" s="21">
        <f t="shared" si="14"/>
        <v>1530</v>
      </c>
      <c r="E46" s="21">
        <f>SUM(E43:E45)</f>
        <v>0</v>
      </c>
      <c r="F46" s="21">
        <f t="shared" ref="F46:I46" si="17">SUM(F43:F45)</f>
        <v>0</v>
      </c>
      <c r="G46" s="21">
        <f t="shared" si="17"/>
        <v>0</v>
      </c>
      <c r="H46" s="89">
        <f t="shared" si="17"/>
        <v>1530</v>
      </c>
      <c r="I46" s="21">
        <f t="shared" si="17"/>
        <v>0</v>
      </c>
      <c r="J46" s="103"/>
      <c r="K46" s="54"/>
    </row>
    <row r="47" ht="22.5" customHeight="1" spans="1:11">
      <c r="A47" s="29" t="s">
        <v>33</v>
      </c>
      <c r="B47" s="11"/>
      <c r="C47" s="30">
        <v>2023</v>
      </c>
      <c r="D47" s="31">
        <f t="shared" si="14"/>
        <v>510</v>
      </c>
      <c r="E47" s="48">
        <v>0</v>
      </c>
      <c r="F47" s="48">
        <v>0</v>
      </c>
      <c r="G47" s="48">
        <v>0</v>
      </c>
      <c r="H47" s="93">
        <v>510</v>
      </c>
      <c r="I47" s="48">
        <v>0</v>
      </c>
      <c r="J47" s="103"/>
      <c r="K47" s="54"/>
    </row>
    <row r="48" ht="22.5" customHeight="1" spans="1:11">
      <c r="A48" s="29"/>
      <c r="B48" s="32"/>
      <c r="C48" s="30">
        <v>2024</v>
      </c>
      <c r="D48" s="31">
        <f t="shared" si="14"/>
        <v>510</v>
      </c>
      <c r="E48" s="48">
        <v>0</v>
      </c>
      <c r="F48" s="48">
        <v>0</v>
      </c>
      <c r="G48" s="48">
        <v>0</v>
      </c>
      <c r="H48" s="93">
        <v>510</v>
      </c>
      <c r="I48" s="48">
        <v>0</v>
      </c>
      <c r="J48" s="103"/>
      <c r="K48" s="54"/>
    </row>
    <row r="49" ht="22.5" customHeight="1" spans="1:11">
      <c r="A49" s="29"/>
      <c r="B49" s="33"/>
      <c r="C49" s="30">
        <v>2025</v>
      </c>
      <c r="D49" s="31">
        <f t="shared" si="14"/>
        <v>510</v>
      </c>
      <c r="E49" s="48">
        <v>0</v>
      </c>
      <c r="F49" s="48">
        <v>0</v>
      </c>
      <c r="G49" s="48">
        <v>0</v>
      </c>
      <c r="H49" s="93">
        <v>510</v>
      </c>
      <c r="I49" s="48">
        <v>0</v>
      </c>
      <c r="J49" s="103"/>
      <c r="K49" s="54"/>
    </row>
    <row r="50" ht="22.5" customHeight="1" spans="1:11">
      <c r="A50" s="75" t="s">
        <v>23</v>
      </c>
      <c r="B50" s="76"/>
      <c r="C50" s="30"/>
      <c r="D50" s="31">
        <f t="shared" si="14"/>
        <v>1530</v>
      </c>
      <c r="E50" s="31">
        <f>SUM(E47:E49)</f>
        <v>0</v>
      </c>
      <c r="F50" s="31">
        <f t="shared" ref="F50:I50" si="18">SUM(F47:F49)</f>
        <v>0</v>
      </c>
      <c r="G50" s="31">
        <f t="shared" si="18"/>
        <v>0</v>
      </c>
      <c r="H50" s="94">
        <f t="shared" si="18"/>
        <v>1530</v>
      </c>
      <c r="I50" s="31">
        <f t="shared" si="18"/>
        <v>0</v>
      </c>
      <c r="J50" s="103"/>
      <c r="K50" s="54"/>
    </row>
    <row r="51" ht="22.5" customHeight="1" spans="1:11">
      <c r="A51" s="18" t="s">
        <v>34</v>
      </c>
      <c r="B51" s="77"/>
      <c r="C51" s="43">
        <v>2023</v>
      </c>
      <c r="D51" s="21">
        <f t="shared" si="14"/>
        <v>960</v>
      </c>
      <c r="E51" s="44">
        <f t="shared" ref="E51:I51" si="19">E55+E59+E63</f>
        <v>0</v>
      </c>
      <c r="F51" s="44">
        <f t="shared" si="19"/>
        <v>0</v>
      </c>
      <c r="G51" s="44">
        <f t="shared" si="19"/>
        <v>0</v>
      </c>
      <c r="H51" s="91">
        <f t="shared" si="19"/>
        <v>960</v>
      </c>
      <c r="I51" s="44">
        <f t="shared" si="19"/>
        <v>0</v>
      </c>
      <c r="J51" s="103"/>
      <c r="K51" s="54"/>
    </row>
    <row r="52" ht="22.5" customHeight="1" spans="1:11">
      <c r="A52" s="18"/>
      <c r="B52" s="78"/>
      <c r="C52" s="43">
        <v>2024</v>
      </c>
      <c r="D52" s="21">
        <f t="shared" ref="D52:D58" si="20">SUM(E52:I52)</f>
        <v>960</v>
      </c>
      <c r="E52" s="44">
        <f t="shared" ref="E52:I52" si="21">E56+E60+E64</f>
        <v>0</v>
      </c>
      <c r="F52" s="44">
        <f t="shared" si="21"/>
        <v>0</v>
      </c>
      <c r="G52" s="44">
        <f t="shared" si="21"/>
        <v>0</v>
      </c>
      <c r="H52" s="91">
        <f t="shared" si="21"/>
        <v>960</v>
      </c>
      <c r="I52" s="44">
        <f t="shared" si="21"/>
        <v>0</v>
      </c>
      <c r="J52" s="103"/>
      <c r="K52" s="54"/>
    </row>
    <row r="53" ht="22.5" customHeight="1" spans="1:11">
      <c r="A53" s="18"/>
      <c r="B53" s="78"/>
      <c r="C53" s="43">
        <v>2025</v>
      </c>
      <c r="D53" s="21">
        <f t="shared" si="20"/>
        <v>960</v>
      </c>
      <c r="E53" s="44">
        <f t="shared" ref="E53:I53" si="22">E57+E61+E65</f>
        <v>0</v>
      </c>
      <c r="F53" s="44">
        <f t="shared" si="22"/>
        <v>0</v>
      </c>
      <c r="G53" s="44">
        <f t="shared" si="22"/>
        <v>0</v>
      </c>
      <c r="H53" s="91">
        <f t="shared" si="22"/>
        <v>960</v>
      </c>
      <c r="I53" s="44">
        <f t="shared" si="22"/>
        <v>0</v>
      </c>
      <c r="J53" s="103"/>
      <c r="K53" s="54"/>
    </row>
    <row r="54" ht="22.5" customHeight="1" spans="1:11">
      <c r="A54" s="17" t="s">
        <v>23</v>
      </c>
      <c r="B54" s="17"/>
      <c r="C54" s="43"/>
      <c r="D54" s="21">
        <f t="shared" si="20"/>
        <v>2880</v>
      </c>
      <c r="E54" s="21">
        <f>SUM(E51:E53)</f>
        <v>0</v>
      </c>
      <c r="F54" s="21">
        <f t="shared" ref="F54:I54" si="23">SUM(F51:F53)</f>
        <v>0</v>
      </c>
      <c r="G54" s="21">
        <f t="shared" si="23"/>
        <v>0</v>
      </c>
      <c r="H54" s="89">
        <f t="shared" si="23"/>
        <v>2880</v>
      </c>
      <c r="I54" s="21">
        <f t="shared" si="23"/>
        <v>0</v>
      </c>
      <c r="J54" s="103"/>
      <c r="K54" s="54"/>
    </row>
    <row r="55" ht="22.5" customHeight="1" spans="1:11">
      <c r="A55" s="29" t="s">
        <v>35</v>
      </c>
      <c r="B55" s="11"/>
      <c r="C55" s="30">
        <v>2023</v>
      </c>
      <c r="D55" s="31">
        <f t="shared" si="20"/>
        <v>400</v>
      </c>
      <c r="E55" s="48">
        <v>0</v>
      </c>
      <c r="F55" s="48">
        <v>0</v>
      </c>
      <c r="G55" s="48">
        <v>0</v>
      </c>
      <c r="H55" s="93">
        <v>400</v>
      </c>
      <c r="I55" s="48">
        <v>0</v>
      </c>
      <c r="J55" s="103"/>
      <c r="K55" s="54"/>
    </row>
    <row r="56" ht="22.5" customHeight="1" spans="1:11">
      <c r="A56" s="29"/>
      <c r="B56" s="32"/>
      <c r="C56" s="30">
        <v>2024</v>
      </c>
      <c r="D56" s="31">
        <f t="shared" si="20"/>
        <v>400</v>
      </c>
      <c r="E56" s="48">
        <v>0</v>
      </c>
      <c r="F56" s="48">
        <v>0</v>
      </c>
      <c r="G56" s="48">
        <v>0</v>
      </c>
      <c r="H56" s="93">
        <v>400</v>
      </c>
      <c r="I56" s="48">
        <v>0</v>
      </c>
      <c r="J56" s="103"/>
      <c r="K56" s="54"/>
    </row>
    <row r="57" ht="22.5" customHeight="1" spans="1:11">
      <c r="A57" s="29"/>
      <c r="B57" s="33"/>
      <c r="C57" s="30">
        <v>2025</v>
      </c>
      <c r="D57" s="31">
        <f t="shared" si="20"/>
        <v>400</v>
      </c>
      <c r="E57" s="48">
        <v>0</v>
      </c>
      <c r="F57" s="48">
        <v>0</v>
      </c>
      <c r="G57" s="48">
        <v>0</v>
      </c>
      <c r="H57" s="93">
        <v>400</v>
      </c>
      <c r="I57" s="48">
        <v>0</v>
      </c>
      <c r="J57" s="103"/>
      <c r="K57" s="54"/>
    </row>
    <row r="58" ht="22.5" customHeight="1" spans="1:11">
      <c r="A58" s="29" t="s">
        <v>23</v>
      </c>
      <c r="B58" s="80"/>
      <c r="C58" s="30"/>
      <c r="D58" s="31">
        <f t="shared" si="20"/>
        <v>1200</v>
      </c>
      <c r="E58" s="31">
        <f>SUM(E55:E57)</f>
        <v>0</v>
      </c>
      <c r="F58" s="31">
        <f t="shared" ref="F58:I58" si="24">SUM(F55:F57)</f>
        <v>0</v>
      </c>
      <c r="G58" s="31">
        <f t="shared" si="24"/>
        <v>0</v>
      </c>
      <c r="H58" s="94">
        <f t="shared" si="24"/>
        <v>1200</v>
      </c>
      <c r="I58" s="31">
        <f t="shared" si="24"/>
        <v>0</v>
      </c>
      <c r="J58" s="103"/>
      <c r="K58" s="54"/>
    </row>
    <row r="59" ht="22.5" customHeight="1" spans="1:11">
      <c r="A59" s="29" t="s">
        <v>36</v>
      </c>
      <c r="B59" s="11"/>
      <c r="C59" s="30">
        <v>2023</v>
      </c>
      <c r="D59" s="31">
        <f t="shared" ref="D59:D62" si="25">SUM(E59:I59)</f>
        <v>400</v>
      </c>
      <c r="E59" s="48">
        <v>0</v>
      </c>
      <c r="F59" s="48">
        <v>0</v>
      </c>
      <c r="G59" s="48">
        <v>0</v>
      </c>
      <c r="H59" s="93">
        <v>400</v>
      </c>
      <c r="I59" s="48">
        <v>0</v>
      </c>
      <c r="J59" s="103"/>
      <c r="K59" s="54"/>
    </row>
    <row r="60" ht="22.5" customHeight="1" spans="1:11">
      <c r="A60" s="29"/>
      <c r="B60" s="32"/>
      <c r="C60" s="30">
        <v>2024</v>
      </c>
      <c r="D60" s="31">
        <f t="shared" si="25"/>
        <v>400</v>
      </c>
      <c r="E60" s="48">
        <v>0</v>
      </c>
      <c r="F60" s="48">
        <v>0</v>
      </c>
      <c r="G60" s="48">
        <v>0</v>
      </c>
      <c r="H60" s="93">
        <v>400</v>
      </c>
      <c r="I60" s="48">
        <v>0</v>
      </c>
      <c r="J60" s="103"/>
      <c r="K60" s="54"/>
    </row>
    <row r="61" ht="22.5" customHeight="1" spans="1:11">
      <c r="A61" s="29"/>
      <c r="B61" s="33"/>
      <c r="C61" s="30">
        <v>2025</v>
      </c>
      <c r="D61" s="31">
        <f t="shared" si="25"/>
        <v>400</v>
      </c>
      <c r="E61" s="48">
        <v>0</v>
      </c>
      <c r="F61" s="48">
        <v>0</v>
      </c>
      <c r="G61" s="48">
        <v>0</v>
      </c>
      <c r="H61" s="93">
        <v>400</v>
      </c>
      <c r="I61" s="48">
        <v>0</v>
      </c>
      <c r="J61" s="103"/>
      <c r="K61" s="54"/>
    </row>
    <row r="62" ht="22.5" customHeight="1" spans="1:11">
      <c r="A62" s="75" t="s">
        <v>23</v>
      </c>
      <c r="B62" s="76"/>
      <c r="C62" s="30"/>
      <c r="D62" s="31">
        <f t="shared" si="25"/>
        <v>1200</v>
      </c>
      <c r="E62" s="31">
        <f>SUM(E59:E61)</f>
        <v>0</v>
      </c>
      <c r="F62" s="31">
        <f t="shared" ref="F62:I62" si="26">SUM(F59:F61)</f>
        <v>0</v>
      </c>
      <c r="G62" s="31">
        <f t="shared" si="26"/>
        <v>0</v>
      </c>
      <c r="H62" s="94">
        <f t="shared" si="26"/>
        <v>1200</v>
      </c>
      <c r="I62" s="31">
        <f t="shared" si="26"/>
        <v>0</v>
      </c>
      <c r="J62" s="103"/>
      <c r="K62" s="54"/>
    </row>
    <row r="63" ht="22.5" customHeight="1" spans="1:11">
      <c r="A63" s="29" t="s">
        <v>37</v>
      </c>
      <c r="B63" s="11"/>
      <c r="C63" s="30">
        <v>2023</v>
      </c>
      <c r="D63" s="31">
        <f t="shared" ref="D63:D66" si="27">SUM(E63:I63)</f>
        <v>160</v>
      </c>
      <c r="E63" s="48">
        <v>0</v>
      </c>
      <c r="F63" s="48">
        <v>0</v>
      </c>
      <c r="G63" s="48">
        <v>0</v>
      </c>
      <c r="H63" s="93">
        <v>160</v>
      </c>
      <c r="I63" s="48">
        <v>0</v>
      </c>
      <c r="J63" s="103"/>
      <c r="K63" s="54"/>
    </row>
    <row r="64" ht="22.5" customHeight="1" spans="1:11">
      <c r="A64" s="29"/>
      <c r="B64" s="32"/>
      <c r="C64" s="30">
        <v>2024</v>
      </c>
      <c r="D64" s="31">
        <f t="shared" si="27"/>
        <v>160</v>
      </c>
      <c r="E64" s="48">
        <v>0</v>
      </c>
      <c r="F64" s="48">
        <v>0</v>
      </c>
      <c r="G64" s="48">
        <v>0</v>
      </c>
      <c r="H64" s="93">
        <v>160</v>
      </c>
      <c r="I64" s="48">
        <v>0</v>
      </c>
      <c r="J64" s="103"/>
      <c r="K64" s="54"/>
    </row>
    <row r="65" ht="22.5" customHeight="1" spans="1:11">
      <c r="A65" s="29"/>
      <c r="B65" s="33"/>
      <c r="C65" s="30">
        <v>2025</v>
      </c>
      <c r="D65" s="31">
        <f t="shared" si="27"/>
        <v>160</v>
      </c>
      <c r="E65" s="48">
        <v>0</v>
      </c>
      <c r="F65" s="48">
        <v>0</v>
      </c>
      <c r="G65" s="48">
        <v>0</v>
      </c>
      <c r="H65" s="93">
        <v>160</v>
      </c>
      <c r="I65" s="48">
        <v>0</v>
      </c>
      <c r="J65" s="103"/>
      <c r="K65" s="54"/>
    </row>
    <row r="66" ht="22.5" customHeight="1" spans="1:11">
      <c r="A66" s="75" t="s">
        <v>23</v>
      </c>
      <c r="B66" s="76"/>
      <c r="C66" s="30"/>
      <c r="D66" s="31">
        <f t="shared" si="27"/>
        <v>480</v>
      </c>
      <c r="E66" s="31">
        <f>SUM(E63:E65)</f>
        <v>0</v>
      </c>
      <c r="F66" s="31">
        <f t="shared" ref="F66:I66" si="28">SUM(F63:F65)</f>
        <v>0</v>
      </c>
      <c r="G66" s="31">
        <f t="shared" si="28"/>
        <v>0</v>
      </c>
      <c r="H66" s="94">
        <f t="shared" si="28"/>
        <v>480</v>
      </c>
      <c r="I66" s="31">
        <f t="shared" si="28"/>
        <v>0</v>
      </c>
      <c r="J66" s="103"/>
      <c r="K66" s="54"/>
    </row>
  </sheetData>
  <mergeCells count="57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D12:I12"/>
    <mergeCell ref="E13:I13"/>
    <mergeCell ref="A19:B19"/>
    <mergeCell ref="A20:I20"/>
    <mergeCell ref="A24:B24"/>
    <mergeCell ref="A28:B28"/>
    <mergeCell ref="A32:B32"/>
    <mergeCell ref="A36:B36"/>
    <mergeCell ref="A40:B40"/>
    <mergeCell ref="A41:B41"/>
    <mergeCell ref="A42:B42"/>
    <mergeCell ref="A46:B46"/>
    <mergeCell ref="A50:B50"/>
    <mergeCell ref="A54:B54"/>
    <mergeCell ref="A62:B62"/>
    <mergeCell ref="A66:B66"/>
    <mergeCell ref="A12:A14"/>
    <mergeCell ref="A16:A18"/>
    <mergeCell ref="A21:A23"/>
    <mergeCell ref="A25:A27"/>
    <mergeCell ref="A29:A31"/>
    <mergeCell ref="A33:A35"/>
    <mergeCell ref="A37:A39"/>
    <mergeCell ref="A43:A45"/>
    <mergeCell ref="A47:A49"/>
    <mergeCell ref="A51:A53"/>
    <mergeCell ref="A55:A57"/>
    <mergeCell ref="A59:A61"/>
    <mergeCell ref="A63:A65"/>
    <mergeCell ref="B12:B14"/>
    <mergeCell ref="B16:B18"/>
    <mergeCell ref="B21:B23"/>
    <mergeCell ref="B25:B27"/>
    <mergeCell ref="B29:B31"/>
    <mergeCell ref="B33:B35"/>
    <mergeCell ref="B37:B39"/>
    <mergeCell ref="B43:B45"/>
    <mergeCell ref="B47:B49"/>
    <mergeCell ref="B51:B53"/>
    <mergeCell ref="B55:B57"/>
    <mergeCell ref="B59:B61"/>
    <mergeCell ref="B63:B65"/>
    <mergeCell ref="C12:C14"/>
    <mergeCell ref="J1:J6"/>
    <mergeCell ref="J8:J10"/>
    <mergeCell ref="K1:K6"/>
    <mergeCell ref="K8:K10"/>
  </mergeCells>
  <pageMargins left="0.64" right="0.17" top="0.17" bottom="0.17" header="0.17" footer="0.17"/>
  <pageSetup paperSize="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4"/>
  <sheetViews>
    <sheetView zoomScale="110" zoomScaleNormal="110" topLeftCell="A13" workbookViewId="0">
      <selection activeCell="P20" sqref="P20"/>
    </sheetView>
  </sheetViews>
  <sheetFormatPr defaultColWidth="9" defaultRowHeight="15"/>
  <cols>
    <col min="1" max="1" width="28.4285714285714" style="3" customWidth="1"/>
    <col min="2" max="2" width="21.8571428571429" style="4" customWidth="1"/>
    <col min="3" max="3" width="8.71428571428571" style="4" customWidth="1"/>
    <col min="4" max="9" width="13.1428571428571" style="4" customWidth="1"/>
    <col min="10" max="11" width="8.28571428571429" style="5" customWidth="1"/>
    <col min="12" max="16384" width="9.14285714285714" style="4"/>
  </cols>
  <sheetData>
    <row r="1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53"/>
      <c r="K1" s="53"/>
      <c r="L1" s="54"/>
    </row>
    <row r="2" ht="15.75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53"/>
      <c r="K2" s="53"/>
      <c r="L2" s="54"/>
    </row>
    <row r="3" customHeight="1" spans="1:12">
      <c r="A3" s="6" t="s">
        <v>38</v>
      </c>
      <c r="B3" s="6"/>
      <c r="C3" s="6"/>
      <c r="D3" s="6"/>
      <c r="E3" s="6"/>
      <c r="F3" s="6"/>
      <c r="G3" s="6"/>
      <c r="H3" s="6"/>
      <c r="I3" s="6"/>
      <c r="J3" s="53"/>
      <c r="K3" s="53"/>
      <c r="L3" s="54"/>
    </row>
    <row r="4" customHeight="1" spans="1:12">
      <c r="A4" s="6" t="s">
        <v>3</v>
      </c>
      <c r="B4" s="6"/>
      <c r="C4" s="6"/>
      <c r="D4" s="6"/>
      <c r="E4" s="6"/>
      <c r="F4" s="6"/>
      <c r="G4" s="6"/>
      <c r="H4" s="6"/>
      <c r="I4" s="6"/>
      <c r="J4" s="53"/>
      <c r="K4" s="53"/>
      <c r="L4" s="54"/>
    </row>
    <row r="5" customHeight="1" spans="1:12">
      <c r="A5" s="6" t="s">
        <v>4</v>
      </c>
      <c r="B5" s="6"/>
      <c r="C5" s="6"/>
      <c r="D5" s="6"/>
      <c r="E5" s="6"/>
      <c r="F5" s="6"/>
      <c r="G5" s="6"/>
      <c r="H5" s="6"/>
      <c r="I5" s="6"/>
      <c r="J5" s="53"/>
      <c r="K5" s="53"/>
      <c r="L5" s="54"/>
    </row>
    <row r="6" customHeight="1" spans="1:12">
      <c r="A6" s="6" t="s">
        <v>5</v>
      </c>
      <c r="B6" s="6"/>
      <c r="C6" s="6"/>
      <c r="D6" s="6"/>
      <c r="E6" s="6"/>
      <c r="F6" s="6"/>
      <c r="G6" s="6"/>
      <c r="H6" s="6"/>
      <c r="I6" s="6"/>
      <c r="J6" s="53"/>
      <c r="K6" s="53"/>
      <c r="L6" s="54"/>
    </row>
    <row r="7" ht="58.5" customHeight="1" spans="1:12">
      <c r="A7" s="6" t="s">
        <v>39</v>
      </c>
      <c r="B7" s="6"/>
      <c r="C7" s="6"/>
      <c r="D7" s="6"/>
      <c r="E7" s="6"/>
      <c r="F7" s="6"/>
      <c r="G7" s="6"/>
      <c r="H7" s="6"/>
      <c r="I7" s="6"/>
      <c r="J7" s="53"/>
      <c r="K7" s="53"/>
      <c r="L7" s="54"/>
    </row>
    <row r="8" ht="15.75" spans="1:12">
      <c r="A8" s="8" t="s">
        <v>7</v>
      </c>
      <c r="B8" s="8"/>
      <c r="C8" s="8"/>
      <c r="D8" s="8"/>
      <c r="E8" s="8"/>
      <c r="F8" s="8"/>
      <c r="G8" s="8"/>
      <c r="H8" s="8"/>
      <c r="I8" s="8"/>
      <c r="J8" s="53"/>
      <c r="K8" s="53"/>
      <c r="L8" s="54"/>
    </row>
    <row r="9" ht="15.75" spans="1:12">
      <c r="A9" s="8" t="s">
        <v>40</v>
      </c>
      <c r="B9" s="8"/>
      <c r="C9" s="8"/>
      <c r="D9" s="8"/>
      <c r="E9" s="8"/>
      <c r="F9" s="8"/>
      <c r="G9" s="8"/>
      <c r="H9" s="8"/>
      <c r="I9" s="8"/>
      <c r="J9" s="53"/>
      <c r="K9" s="53"/>
      <c r="L9" s="54"/>
    </row>
    <row r="10" ht="15.75" spans="1:12">
      <c r="A10" s="8" t="s">
        <v>9</v>
      </c>
      <c r="B10" s="8"/>
      <c r="C10" s="8"/>
      <c r="D10" s="8"/>
      <c r="E10" s="8"/>
      <c r="F10" s="8"/>
      <c r="G10" s="8"/>
      <c r="H10" s="8"/>
      <c r="I10" s="8"/>
      <c r="J10" s="53"/>
      <c r="K10" s="53"/>
      <c r="L10" s="54"/>
    </row>
    <row r="11" ht="15.75" spans="1:12">
      <c r="A11" s="9"/>
      <c r="B11" s="10"/>
      <c r="C11" s="10"/>
      <c r="D11" s="10"/>
      <c r="E11" s="10"/>
      <c r="F11" s="10"/>
      <c r="G11" s="10"/>
      <c r="H11" s="10"/>
      <c r="I11" s="10"/>
      <c r="J11" s="53"/>
      <c r="K11" s="53"/>
      <c r="L11" s="54"/>
    </row>
    <row r="12" s="1" customFormat="1" customHeight="1" spans="1:12">
      <c r="A12" s="11" t="s">
        <v>10</v>
      </c>
      <c r="B12" s="12" t="s">
        <v>11</v>
      </c>
      <c r="C12" s="12" t="s">
        <v>12</v>
      </c>
      <c r="D12" s="12" t="s">
        <v>13</v>
      </c>
      <c r="E12" s="12"/>
      <c r="F12" s="12"/>
      <c r="G12" s="12"/>
      <c r="H12" s="12"/>
      <c r="I12" s="12"/>
      <c r="J12" s="55"/>
      <c r="K12" s="56"/>
      <c r="L12" s="57"/>
    </row>
    <row r="13" s="1" customFormat="1" ht="15.75" spans="1:12">
      <c r="A13" s="13"/>
      <c r="B13" s="12"/>
      <c r="C13" s="12"/>
      <c r="D13" s="14"/>
      <c r="E13" s="12" t="s">
        <v>14</v>
      </c>
      <c r="F13" s="12"/>
      <c r="G13" s="12"/>
      <c r="H13" s="12"/>
      <c r="I13" s="12"/>
      <c r="J13" s="55"/>
      <c r="K13" s="56"/>
      <c r="L13" s="57"/>
    </row>
    <row r="14" s="1" customFormat="1" ht="33.75" spans="1:12">
      <c r="A14" s="15"/>
      <c r="B14" s="12"/>
      <c r="C14" s="12"/>
      <c r="D14" s="16" t="s">
        <v>15</v>
      </c>
      <c r="E14" s="16" t="s">
        <v>16</v>
      </c>
      <c r="F14" s="16" t="s">
        <v>17</v>
      </c>
      <c r="G14" s="16" t="s">
        <v>18</v>
      </c>
      <c r="H14" s="16" t="s">
        <v>19</v>
      </c>
      <c r="I14" s="16" t="s">
        <v>20</v>
      </c>
      <c r="J14" s="58"/>
      <c r="K14" s="55"/>
      <c r="L14" s="57"/>
    </row>
    <row r="15" s="1" customFormat="1" ht="15.75" spans="1:12">
      <c r="A15" s="17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55"/>
      <c r="K15" s="56"/>
      <c r="L15" s="57"/>
    </row>
    <row r="16" ht="23.25" customHeight="1" spans="1:12">
      <c r="A16" s="18" t="s">
        <v>41</v>
      </c>
      <c r="B16" s="19" t="s">
        <v>22</v>
      </c>
      <c r="C16" s="20">
        <v>2023</v>
      </c>
      <c r="D16" s="21">
        <f>SUM(E16:I16)</f>
        <v>100551.95141</v>
      </c>
      <c r="E16" s="21">
        <f>E31+E44+E52+E60+E68+E89+E101+E109+E123+E137+E80+E175+E187</f>
        <v>0</v>
      </c>
      <c r="F16" s="21">
        <f>F31+F44+F52+F60+F68+F89+F101+F109+F123+F137+F80+F175+F187</f>
        <v>64979.01507</v>
      </c>
      <c r="G16" s="21">
        <f>G31+G44+G52+G60+G68+G89+G101+G109+G123+G137+G80+G175+G187</f>
        <v>2307.477</v>
      </c>
      <c r="H16" s="21">
        <f>H31+H44+H52+H60+H68+H89+H101+H109+H123+H137+H80+H175+H187</f>
        <v>33265.45934</v>
      </c>
      <c r="I16" s="21">
        <f>I31+I44+I52+I60+I68+I89+I101+I109+I123+I137+I80+I175+I187</f>
        <v>0</v>
      </c>
      <c r="J16" s="59"/>
      <c r="K16" s="60"/>
      <c r="L16" s="54"/>
    </row>
    <row r="17" ht="23.25" customHeight="1" spans="1:12">
      <c r="A17" s="18"/>
      <c r="B17" s="19"/>
      <c r="C17" s="20">
        <v>2024</v>
      </c>
      <c r="D17" s="21">
        <f>SUM(E17:I17)</f>
        <v>21707.18266</v>
      </c>
      <c r="E17" s="21">
        <f>E32+E45+E53+E61+E69+E90+E102+E110+E124+E138+E81+E176+E188+E22</f>
        <v>0</v>
      </c>
      <c r="F17" s="21">
        <f t="shared" ref="F17:I17" si="0">F32+F45+F53+F61+F69+F90+F102+F110+F124+F138+F81+F176+F188+F22</f>
        <v>0</v>
      </c>
      <c r="G17" s="21">
        <f t="shared" si="0"/>
        <v>1753.592</v>
      </c>
      <c r="H17" s="21">
        <f t="shared" si="0"/>
        <v>19953.59066</v>
      </c>
      <c r="I17" s="21">
        <f t="shared" si="0"/>
        <v>0</v>
      </c>
      <c r="J17" s="59"/>
      <c r="K17" s="60"/>
      <c r="L17" s="54"/>
    </row>
    <row r="18" ht="23.25" customHeight="1" spans="1:12">
      <c r="A18" s="18"/>
      <c r="B18" s="19"/>
      <c r="C18" s="20">
        <v>2025</v>
      </c>
      <c r="D18" s="21">
        <f t="shared" ref="D18:D19" si="1">SUM(E18:I18)</f>
        <v>27379.72183</v>
      </c>
      <c r="E18" s="21">
        <f>E33+E46+E54+E62+E70+E91+E103+E111+E125+E139+E82+E177+E189</f>
        <v>0</v>
      </c>
      <c r="F18" s="21">
        <f>F33+F46+F54+F62+F70+F91+F103+F111+F125+F139+F82+F177+F189</f>
        <v>1605.8</v>
      </c>
      <c r="G18" s="21">
        <f>G33+G46+G54+G62+G70+G91+G103+G111+G125+G139+G82+G177+G189</f>
        <v>2060.274</v>
      </c>
      <c r="H18" s="21">
        <f>H33+H46+H54+H62+H70+H91+H103+H111+H125+H139+H82+H177+H189</f>
        <v>23713.64783</v>
      </c>
      <c r="I18" s="21">
        <f>I33+I46+I54+I62+I70+I91+I103+I111+I125+I139+I82+I177+I189</f>
        <v>0</v>
      </c>
      <c r="J18" s="59"/>
      <c r="K18" s="60"/>
      <c r="L18" s="54"/>
    </row>
    <row r="19" ht="15.75" spans="1:12">
      <c r="A19" s="22" t="s">
        <v>23</v>
      </c>
      <c r="B19" s="23"/>
      <c r="C19" s="20"/>
      <c r="D19" s="21">
        <f t="shared" si="1"/>
        <v>149638.8559</v>
      </c>
      <c r="E19" s="21">
        <f>SUM(E16:E18)</f>
        <v>0</v>
      </c>
      <c r="F19" s="21">
        <f t="shared" ref="F19:I19" si="2">SUM(F16:F18)</f>
        <v>66584.81507</v>
      </c>
      <c r="G19" s="21">
        <f t="shared" si="2"/>
        <v>6121.343</v>
      </c>
      <c r="H19" s="21">
        <f t="shared" si="2"/>
        <v>76932.69783</v>
      </c>
      <c r="I19" s="21">
        <f t="shared" si="2"/>
        <v>0</v>
      </c>
      <c r="J19" s="60"/>
      <c r="K19" s="53"/>
      <c r="L19" s="54"/>
    </row>
    <row r="20" s="2" customFormat="1" ht="15.75" spans="1:12">
      <c r="A20" s="24" t="s">
        <v>42</v>
      </c>
      <c r="B20" s="24"/>
      <c r="C20" s="24"/>
      <c r="D20" s="24"/>
      <c r="E20" s="24"/>
      <c r="F20" s="24"/>
      <c r="G20" s="24"/>
      <c r="H20" s="24"/>
      <c r="I20" s="24"/>
      <c r="J20" s="61"/>
      <c r="K20" s="62"/>
      <c r="L20" s="57"/>
    </row>
    <row r="21" ht="15.75" spans="1:12">
      <c r="A21" s="18" t="s">
        <v>43</v>
      </c>
      <c r="B21" s="25"/>
      <c r="C21" s="20">
        <v>2023</v>
      </c>
      <c r="D21" s="21">
        <f>SUM(E21:I21)</f>
        <v>5495</v>
      </c>
      <c r="E21" s="21">
        <f>E25</f>
        <v>0</v>
      </c>
      <c r="F21" s="21">
        <f t="shared" ref="F21:I23" si="3">F25</f>
        <v>0</v>
      </c>
      <c r="G21" s="21">
        <f t="shared" si="3"/>
        <v>0</v>
      </c>
      <c r="H21" s="21">
        <f t="shared" si="3"/>
        <v>5495</v>
      </c>
      <c r="I21" s="21">
        <f t="shared" si="3"/>
        <v>0</v>
      </c>
      <c r="J21" s="60"/>
      <c r="K21" s="53"/>
      <c r="L21" s="54"/>
    </row>
    <row r="22" ht="15.75" spans="1:12">
      <c r="A22" s="18"/>
      <c r="B22" s="25"/>
      <c r="C22" s="20">
        <v>2024</v>
      </c>
      <c r="D22" s="21">
        <f t="shared" ref="D22:D26" si="4">SUM(E22:I22)</f>
        <v>0</v>
      </c>
      <c r="E22" s="21">
        <f t="shared" ref="E22:F23" si="5">E26</f>
        <v>0</v>
      </c>
      <c r="F22" s="21">
        <f t="shared" si="3"/>
        <v>0</v>
      </c>
      <c r="G22" s="21">
        <f t="shared" si="3"/>
        <v>0</v>
      </c>
      <c r="H22" s="21">
        <f t="shared" si="3"/>
        <v>0</v>
      </c>
      <c r="I22" s="21">
        <f t="shared" si="3"/>
        <v>0</v>
      </c>
      <c r="J22" s="60"/>
      <c r="K22" s="53"/>
      <c r="L22" s="54"/>
    </row>
    <row r="23" ht="15.75" spans="1:12">
      <c r="A23" s="18"/>
      <c r="B23" s="25"/>
      <c r="C23" s="20">
        <v>2025</v>
      </c>
      <c r="D23" s="21">
        <f t="shared" si="4"/>
        <v>0</v>
      </c>
      <c r="E23" s="21">
        <f t="shared" si="5"/>
        <v>0</v>
      </c>
      <c r="F23" s="21">
        <f t="shared" si="5"/>
        <v>0</v>
      </c>
      <c r="G23" s="21">
        <f t="shared" si="3"/>
        <v>0</v>
      </c>
      <c r="H23" s="21">
        <f t="shared" si="3"/>
        <v>0</v>
      </c>
      <c r="I23" s="21">
        <f t="shared" si="3"/>
        <v>0</v>
      </c>
      <c r="J23" s="60"/>
      <c r="K23" s="53"/>
      <c r="L23" s="54"/>
    </row>
    <row r="24" ht="15.75" spans="1:12">
      <c r="A24" s="26" t="s">
        <v>44</v>
      </c>
      <c r="B24" s="27"/>
      <c r="C24" s="28"/>
      <c r="D24" s="21">
        <f t="shared" si="4"/>
        <v>5495</v>
      </c>
      <c r="E24" s="21">
        <f>SUM(E21:E23)</f>
        <v>0</v>
      </c>
      <c r="F24" s="21">
        <f t="shared" ref="F24:I24" si="6">SUM(F21:F23)</f>
        <v>0</v>
      </c>
      <c r="G24" s="21">
        <f t="shared" si="6"/>
        <v>0</v>
      </c>
      <c r="H24" s="21">
        <f t="shared" si="6"/>
        <v>5495</v>
      </c>
      <c r="I24" s="21">
        <f t="shared" si="6"/>
        <v>0</v>
      </c>
      <c r="J24" s="60"/>
      <c r="K24" s="53"/>
      <c r="L24" s="54"/>
    </row>
    <row r="25" ht="15.75" spans="1:12">
      <c r="A25" s="29" t="s">
        <v>45</v>
      </c>
      <c r="B25" s="11" t="s">
        <v>46</v>
      </c>
      <c r="C25" s="30">
        <v>2023</v>
      </c>
      <c r="D25" s="31">
        <f t="shared" si="4"/>
        <v>5495</v>
      </c>
      <c r="E25" s="31">
        <f t="shared" ref="E25:G26" si="7">E30</f>
        <v>0</v>
      </c>
      <c r="F25" s="31">
        <f t="shared" si="7"/>
        <v>0</v>
      </c>
      <c r="G25" s="31">
        <f t="shared" si="7"/>
        <v>0</v>
      </c>
      <c r="H25" s="31">
        <f>H30</f>
        <v>5495</v>
      </c>
      <c r="I25" s="31">
        <f>I30</f>
        <v>0</v>
      </c>
      <c r="J25" s="60"/>
      <c r="K25" s="53"/>
      <c r="L25" s="54"/>
    </row>
    <row r="26" ht="15.75" spans="1:12">
      <c r="A26" s="29"/>
      <c r="B26" s="32"/>
      <c r="C26" s="30">
        <v>2024</v>
      </c>
      <c r="D26" s="31">
        <f t="shared" si="4"/>
        <v>0</v>
      </c>
      <c r="E26" s="31">
        <v>0</v>
      </c>
      <c r="F26" s="31">
        <v>0</v>
      </c>
      <c r="G26" s="31">
        <f t="shared" si="7"/>
        <v>0</v>
      </c>
      <c r="H26" s="31">
        <v>0</v>
      </c>
      <c r="I26" s="31">
        <f>I31</f>
        <v>0</v>
      </c>
      <c r="J26" s="60"/>
      <c r="K26" s="53"/>
      <c r="L26" s="54"/>
    </row>
    <row r="27" ht="15.75" spans="1:12">
      <c r="A27" s="29"/>
      <c r="B27" s="33"/>
      <c r="C27" s="30">
        <v>2025</v>
      </c>
      <c r="D27" s="31">
        <f t="shared" ref="D27:D28" si="8">SUM(E27:I27)</f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60"/>
      <c r="K27" s="53"/>
      <c r="L27" s="54"/>
    </row>
    <row r="28" ht="15.75" spans="1:12">
      <c r="A28" s="34" t="s">
        <v>23</v>
      </c>
      <c r="B28" s="34"/>
      <c r="C28" s="35"/>
      <c r="D28" s="31">
        <f t="shared" si="8"/>
        <v>5495</v>
      </c>
      <c r="E28" s="31">
        <f>SUM(E25:E27)</f>
        <v>0</v>
      </c>
      <c r="F28" s="31">
        <f t="shared" ref="F28:I28" si="9">SUM(F25:F27)</f>
        <v>0</v>
      </c>
      <c r="G28" s="31">
        <f t="shared" si="9"/>
        <v>0</v>
      </c>
      <c r="H28" s="31">
        <f t="shared" si="9"/>
        <v>5495</v>
      </c>
      <c r="I28" s="31">
        <f t="shared" si="9"/>
        <v>0</v>
      </c>
      <c r="J28" s="60" t="s">
        <v>47</v>
      </c>
      <c r="K28" s="53"/>
      <c r="L28" s="54"/>
    </row>
    <row r="29" ht="15.75" spans="1:12">
      <c r="A29" s="34" t="s">
        <v>30</v>
      </c>
      <c r="B29" s="34"/>
      <c r="C29" s="35"/>
      <c r="D29" s="30"/>
      <c r="E29" s="30"/>
      <c r="F29" s="30"/>
      <c r="G29" s="30"/>
      <c r="H29" s="30"/>
      <c r="I29" s="30"/>
      <c r="J29" s="60"/>
      <c r="K29" s="53"/>
      <c r="L29" s="54"/>
    </row>
    <row r="30" ht="36" customHeight="1" spans="1:12">
      <c r="A30" s="36" t="s">
        <v>48</v>
      </c>
      <c r="B30" s="37"/>
      <c r="C30" s="38">
        <v>2023</v>
      </c>
      <c r="D30" s="39">
        <f>SUM(E30:I30)</f>
        <v>5495</v>
      </c>
      <c r="E30" s="39">
        <v>0</v>
      </c>
      <c r="F30" s="39">
        <v>0</v>
      </c>
      <c r="G30" s="39">
        <f t="shared" ref="G30" si="10">G35</f>
        <v>0</v>
      </c>
      <c r="H30" s="39">
        <v>5495</v>
      </c>
      <c r="I30" s="39">
        <f>I35</f>
        <v>0</v>
      </c>
      <c r="J30" s="60"/>
      <c r="K30" s="53"/>
      <c r="L30" s="54"/>
    </row>
    <row r="31" ht="15.75" spans="1:12">
      <c r="A31" s="18" t="s">
        <v>49</v>
      </c>
      <c r="B31" s="25"/>
      <c r="C31" s="20">
        <v>2023</v>
      </c>
      <c r="D31" s="21">
        <f>SUM(E31:I31)</f>
        <v>172.77</v>
      </c>
      <c r="E31" s="21">
        <f>E35</f>
        <v>0</v>
      </c>
      <c r="F31" s="21">
        <f t="shared" ref="F31:I33" si="11">F35</f>
        <v>0</v>
      </c>
      <c r="G31" s="21">
        <f t="shared" si="11"/>
        <v>0</v>
      </c>
      <c r="H31" s="21">
        <f t="shared" si="11"/>
        <v>172.77</v>
      </c>
      <c r="I31" s="21">
        <f t="shared" si="11"/>
        <v>0</v>
      </c>
      <c r="J31" s="60"/>
      <c r="K31" s="53"/>
      <c r="L31" s="54"/>
    </row>
    <row r="32" ht="15.75" spans="1:12">
      <c r="A32" s="18"/>
      <c r="B32" s="25"/>
      <c r="C32" s="20">
        <v>2024</v>
      </c>
      <c r="D32" s="21">
        <f t="shared" ref="D32:D38" si="12">SUM(E32:I32)</f>
        <v>0</v>
      </c>
      <c r="E32" s="21">
        <f t="shared" ref="E32:I33" si="13">E36</f>
        <v>0</v>
      </c>
      <c r="F32" s="21">
        <f t="shared" si="13"/>
        <v>0</v>
      </c>
      <c r="G32" s="21">
        <f t="shared" si="11"/>
        <v>0</v>
      </c>
      <c r="H32" s="21">
        <f t="shared" si="13"/>
        <v>0</v>
      </c>
      <c r="I32" s="21">
        <f t="shared" si="13"/>
        <v>0</v>
      </c>
      <c r="J32" s="60"/>
      <c r="K32" s="53"/>
      <c r="L32" s="54"/>
    </row>
    <row r="33" ht="22.5" customHeight="1" spans="1:12">
      <c r="A33" s="18"/>
      <c r="B33" s="25"/>
      <c r="C33" s="20">
        <v>2025</v>
      </c>
      <c r="D33" s="21">
        <f t="shared" si="12"/>
        <v>0</v>
      </c>
      <c r="E33" s="21">
        <f t="shared" si="13"/>
        <v>0</v>
      </c>
      <c r="F33" s="21">
        <f t="shared" si="13"/>
        <v>0</v>
      </c>
      <c r="G33" s="21">
        <f t="shared" si="11"/>
        <v>0</v>
      </c>
      <c r="H33" s="21">
        <f t="shared" si="13"/>
        <v>0</v>
      </c>
      <c r="I33" s="21">
        <f t="shared" si="13"/>
        <v>0</v>
      </c>
      <c r="J33" s="60"/>
      <c r="K33" s="53"/>
      <c r="L33" s="54"/>
    </row>
    <row r="34" ht="22.5" customHeight="1" spans="1:12">
      <c r="A34" s="26" t="s">
        <v>44</v>
      </c>
      <c r="B34" s="27"/>
      <c r="C34" s="28"/>
      <c r="D34" s="21">
        <f t="shared" si="12"/>
        <v>172.77</v>
      </c>
      <c r="E34" s="21">
        <f>SUM(E31:E33)</f>
        <v>0</v>
      </c>
      <c r="F34" s="21">
        <f t="shared" ref="F34:I34" si="14">SUM(F31:F33)</f>
        <v>0</v>
      </c>
      <c r="G34" s="21">
        <f t="shared" si="14"/>
        <v>0</v>
      </c>
      <c r="H34" s="21">
        <f t="shared" si="14"/>
        <v>172.77</v>
      </c>
      <c r="I34" s="21">
        <f t="shared" si="14"/>
        <v>0</v>
      </c>
      <c r="J34" s="60"/>
      <c r="K34" s="53"/>
      <c r="L34" s="54"/>
    </row>
    <row r="35" ht="22.5" customHeight="1" spans="1:12">
      <c r="A35" s="29" t="s">
        <v>50</v>
      </c>
      <c r="B35" s="11" t="s">
        <v>46</v>
      </c>
      <c r="C35" s="30">
        <v>2023</v>
      </c>
      <c r="D35" s="31">
        <f t="shared" si="12"/>
        <v>172.77</v>
      </c>
      <c r="E35" s="31">
        <f t="shared" ref="E35:E36" si="15">E43</f>
        <v>0</v>
      </c>
      <c r="F35" s="31">
        <v>0</v>
      </c>
      <c r="G35" s="31">
        <f t="shared" ref="G35:G36" si="16">G43</f>
        <v>0</v>
      </c>
      <c r="H35" s="31">
        <v>172.77</v>
      </c>
      <c r="I35" s="31">
        <f>I43</f>
        <v>0</v>
      </c>
      <c r="J35" s="60"/>
      <c r="K35" s="53"/>
      <c r="L35" s="54"/>
    </row>
    <row r="36" ht="22.5" customHeight="1" spans="1:12">
      <c r="A36" s="29"/>
      <c r="B36" s="32"/>
      <c r="C36" s="30">
        <v>2024</v>
      </c>
      <c r="D36" s="31">
        <f t="shared" si="12"/>
        <v>0</v>
      </c>
      <c r="E36" s="31">
        <f t="shared" si="15"/>
        <v>0</v>
      </c>
      <c r="F36" s="31">
        <v>0</v>
      </c>
      <c r="G36" s="31">
        <f t="shared" si="16"/>
        <v>0</v>
      </c>
      <c r="H36" s="31">
        <v>0</v>
      </c>
      <c r="I36" s="31">
        <f>I44</f>
        <v>0</v>
      </c>
      <c r="J36" s="60"/>
      <c r="K36" s="53"/>
      <c r="L36" s="54"/>
    </row>
    <row r="37" ht="22.5" customHeight="1" spans="1:12">
      <c r="A37" s="29"/>
      <c r="B37" s="33"/>
      <c r="C37" s="30">
        <v>2025</v>
      </c>
      <c r="D37" s="31">
        <f t="shared" si="12"/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60"/>
      <c r="K37" s="53"/>
      <c r="L37" s="54"/>
    </row>
    <row r="38" ht="22.5" customHeight="1" spans="1:12">
      <c r="A38" s="34" t="s">
        <v>23</v>
      </c>
      <c r="B38" s="34"/>
      <c r="C38" s="35"/>
      <c r="D38" s="31">
        <f t="shared" si="12"/>
        <v>172.77</v>
      </c>
      <c r="E38" s="31">
        <f>SUM(E35:E37)</f>
        <v>0</v>
      </c>
      <c r="F38" s="31">
        <f t="shared" ref="F38:I38" si="17">SUM(F35:F37)</f>
        <v>0</v>
      </c>
      <c r="G38" s="31">
        <f t="shared" si="17"/>
        <v>0</v>
      </c>
      <c r="H38" s="31">
        <f t="shared" si="17"/>
        <v>172.77</v>
      </c>
      <c r="I38" s="31">
        <f t="shared" si="17"/>
        <v>0</v>
      </c>
      <c r="J38" s="60" t="s">
        <v>51</v>
      </c>
      <c r="K38" s="53"/>
      <c r="L38" s="54"/>
    </row>
    <row r="39" ht="22.5" customHeight="1" spans="1:12">
      <c r="A39" s="34" t="s">
        <v>30</v>
      </c>
      <c r="B39" s="34"/>
      <c r="C39" s="35"/>
      <c r="D39" s="30"/>
      <c r="E39" s="30"/>
      <c r="F39" s="30"/>
      <c r="G39" s="30"/>
      <c r="H39" s="30"/>
      <c r="I39" s="30"/>
      <c r="J39" s="60"/>
      <c r="K39" s="53"/>
      <c r="L39" s="54"/>
    </row>
    <row r="40" ht="36.75" customHeight="1" spans="1:12">
      <c r="A40" s="40" t="s">
        <v>52</v>
      </c>
      <c r="B40" s="41"/>
      <c r="C40" s="30">
        <v>2023</v>
      </c>
      <c r="D40" s="30"/>
      <c r="E40" s="30"/>
      <c r="F40" s="30"/>
      <c r="G40" s="30"/>
      <c r="H40" s="30"/>
      <c r="I40" s="30"/>
      <c r="J40" s="60"/>
      <c r="K40" s="53"/>
      <c r="L40" s="54"/>
    </row>
    <row r="41" ht="25.5" customHeight="1" spans="1:12">
      <c r="A41" s="40" t="s">
        <v>53</v>
      </c>
      <c r="B41" s="41"/>
      <c r="C41" s="30">
        <v>2023</v>
      </c>
      <c r="D41" s="30"/>
      <c r="E41" s="30"/>
      <c r="F41" s="30"/>
      <c r="G41" s="30"/>
      <c r="H41" s="30"/>
      <c r="I41" s="30"/>
      <c r="J41" s="60"/>
      <c r="K41" s="53"/>
      <c r="L41" s="54"/>
    </row>
    <row r="42" ht="26.25" customHeight="1" spans="1:12">
      <c r="A42" s="40" t="s">
        <v>54</v>
      </c>
      <c r="B42" s="41"/>
      <c r="C42" s="30">
        <v>2023</v>
      </c>
      <c r="D42" s="30"/>
      <c r="E42" s="30"/>
      <c r="F42" s="30"/>
      <c r="G42" s="30"/>
      <c r="H42" s="30"/>
      <c r="I42" s="30"/>
      <c r="J42" s="60"/>
      <c r="K42" s="53"/>
      <c r="L42" s="54"/>
    </row>
    <row r="43" ht="35.25" customHeight="1" spans="1:16">
      <c r="A43" s="36" t="s">
        <v>55</v>
      </c>
      <c r="B43" s="37"/>
      <c r="C43" s="30">
        <v>2023</v>
      </c>
      <c r="D43" s="31">
        <f t="shared" ref="D43:D83" si="18">SUM(E43:I43)</f>
        <v>0</v>
      </c>
      <c r="E43" s="31">
        <v>0</v>
      </c>
      <c r="F43" s="31">
        <v>0</v>
      </c>
      <c r="G43" s="31">
        <v>0</v>
      </c>
      <c r="H43" s="31">
        <v>0</v>
      </c>
      <c r="I43" s="48">
        <v>0</v>
      </c>
      <c r="J43" s="60"/>
      <c r="K43" s="53"/>
      <c r="L43" s="54"/>
      <c r="P43" s="63" t="s">
        <v>52</v>
      </c>
    </row>
    <row r="44" ht="22.5" customHeight="1" spans="1:16">
      <c r="A44" s="18" t="s">
        <v>56</v>
      </c>
      <c r="B44" s="42"/>
      <c r="C44" s="43">
        <v>2022</v>
      </c>
      <c r="D44" s="21">
        <f t="shared" si="18"/>
        <v>14713.91431</v>
      </c>
      <c r="E44" s="44">
        <f>E48</f>
        <v>0</v>
      </c>
      <c r="F44" s="44">
        <f t="shared" ref="F44:I46" si="19">F48</f>
        <v>14552.91431</v>
      </c>
      <c r="G44" s="44">
        <f t="shared" si="19"/>
        <v>0</v>
      </c>
      <c r="H44" s="44">
        <f t="shared" si="19"/>
        <v>161</v>
      </c>
      <c r="I44" s="44">
        <f t="shared" si="19"/>
        <v>0</v>
      </c>
      <c r="J44" s="60"/>
      <c r="K44" s="53"/>
      <c r="L44" s="54"/>
      <c r="P44" s="64" t="s">
        <v>53</v>
      </c>
    </row>
    <row r="45" ht="22.5" customHeight="1" spans="1:16">
      <c r="A45" s="18"/>
      <c r="B45" s="45"/>
      <c r="C45" s="43">
        <v>2023</v>
      </c>
      <c r="D45" s="21">
        <f t="shared" si="18"/>
        <v>0</v>
      </c>
      <c r="E45" s="44">
        <f t="shared" ref="E45:I46" si="20">E49</f>
        <v>0</v>
      </c>
      <c r="F45" s="44">
        <f t="shared" si="20"/>
        <v>0</v>
      </c>
      <c r="G45" s="44">
        <f t="shared" si="19"/>
        <v>0</v>
      </c>
      <c r="H45" s="44">
        <f t="shared" si="20"/>
        <v>0</v>
      </c>
      <c r="I45" s="44">
        <f t="shared" si="20"/>
        <v>0</v>
      </c>
      <c r="J45" s="60"/>
      <c r="K45" s="53"/>
      <c r="L45" s="54"/>
      <c r="P45" s="64" t="s">
        <v>54</v>
      </c>
    </row>
    <row r="46" ht="22.5" customHeight="1" spans="1:16">
      <c r="A46" s="18"/>
      <c r="B46" s="46"/>
      <c r="C46" s="43">
        <v>2024</v>
      </c>
      <c r="D46" s="21">
        <f t="shared" si="18"/>
        <v>0</v>
      </c>
      <c r="E46" s="44">
        <f t="shared" si="20"/>
        <v>0</v>
      </c>
      <c r="F46" s="44">
        <f t="shared" si="20"/>
        <v>0</v>
      </c>
      <c r="G46" s="44">
        <f t="shared" si="19"/>
        <v>0</v>
      </c>
      <c r="H46" s="44">
        <f t="shared" si="20"/>
        <v>0</v>
      </c>
      <c r="I46" s="44">
        <f t="shared" si="20"/>
        <v>0</v>
      </c>
      <c r="J46" s="60"/>
      <c r="K46" s="53"/>
      <c r="L46" s="54"/>
      <c r="P46" s="64" t="s">
        <v>55</v>
      </c>
    </row>
    <row r="47" ht="22.5" customHeight="1" spans="1:12">
      <c r="A47" s="25" t="s">
        <v>23</v>
      </c>
      <c r="B47" s="25"/>
      <c r="C47" s="47"/>
      <c r="D47" s="21">
        <f t="shared" si="18"/>
        <v>14713.91431</v>
      </c>
      <c r="E47" s="21">
        <f>SUM(E44:E46)</f>
        <v>0</v>
      </c>
      <c r="F47" s="21">
        <f t="shared" ref="F47:I47" si="21">SUM(F44:F46)</f>
        <v>14552.91431</v>
      </c>
      <c r="G47" s="21">
        <f t="shared" si="21"/>
        <v>0</v>
      </c>
      <c r="H47" s="21">
        <f t="shared" si="21"/>
        <v>161</v>
      </c>
      <c r="I47" s="21">
        <f t="shared" si="21"/>
        <v>0</v>
      </c>
      <c r="J47" s="60"/>
      <c r="K47" s="53"/>
      <c r="L47" s="54"/>
    </row>
    <row r="48" ht="22.5" customHeight="1" spans="1:12">
      <c r="A48" s="29" t="s">
        <v>57</v>
      </c>
      <c r="B48" s="11" t="s">
        <v>58</v>
      </c>
      <c r="C48" s="30">
        <v>2022</v>
      </c>
      <c r="D48" s="31">
        <f t="shared" si="18"/>
        <v>14713.91431</v>
      </c>
      <c r="E48" s="48">
        <v>0</v>
      </c>
      <c r="F48" s="48">
        <v>14552.91431</v>
      </c>
      <c r="G48" s="48">
        <v>0</v>
      </c>
      <c r="H48" s="31">
        <v>161</v>
      </c>
      <c r="I48" s="48">
        <v>0</v>
      </c>
      <c r="J48" s="60"/>
      <c r="K48" s="53"/>
      <c r="L48" s="54"/>
    </row>
    <row r="49" ht="22.5" customHeight="1" spans="1:12">
      <c r="A49" s="29"/>
      <c r="B49" s="32"/>
      <c r="C49" s="30">
        <v>2023</v>
      </c>
      <c r="D49" s="31">
        <f t="shared" si="18"/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60"/>
      <c r="K49" s="53"/>
      <c r="L49" s="54"/>
    </row>
    <row r="50" ht="22.5" customHeight="1" spans="1:12">
      <c r="A50" s="29"/>
      <c r="B50" s="33"/>
      <c r="C50" s="30">
        <v>2024</v>
      </c>
      <c r="D50" s="31">
        <f t="shared" si="18"/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60"/>
      <c r="K50" s="53"/>
      <c r="L50" s="54"/>
    </row>
    <row r="51" ht="22.5" customHeight="1" spans="1:12">
      <c r="A51" s="19" t="s">
        <v>23</v>
      </c>
      <c r="B51" s="19"/>
      <c r="C51" s="49"/>
      <c r="D51" s="31">
        <f t="shared" si="18"/>
        <v>14713.91431</v>
      </c>
      <c r="E51" s="31">
        <f>SUM(E48:E50)</f>
        <v>0</v>
      </c>
      <c r="F51" s="31">
        <f t="shared" ref="F51:I51" si="22">SUM(F48:F50)</f>
        <v>14552.91431</v>
      </c>
      <c r="G51" s="31">
        <f t="shared" si="22"/>
        <v>0</v>
      </c>
      <c r="H51" s="31">
        <f t="shared" si="22"/>
        <v>161</v>
      </c>
      <c r="I51" s="31">
        <f t="shared" si="22"/>
        <v>0</v>
      </c>
      <c r="J51" s="60" t="s">
        <v>59</v>
      </c>
      <c r="K51" s="53"/>
      <c r="L51" s="54"/>
    </row>
    <row r="52" ht="22.5" customHeight="1" spans="1:12">
      <c r="A52" s="18" t="s">
        <v>60</v>
      </c>
      <c r="B52" s="50"/>
      <c r="C52" s="20">
        <v>2022</v>
      </c>
      <c r="D52" s="21">
        <f t="shared" si="18"/>
        <v>1219.36524</v>
      </c>
      <c r="E52" s="44">
        <f>E56</f>
        <v>0</v>
      </c>
      <c r="F52" s="44">
        <v>1112.55111</v>
      </c>
      <c r="G52" s="44">
        <f t="shared" ref="G52:I54" si="23">G56</f>
        <v>0</v>
      </c>
      <c r="H52" s="44">
        <f t="shared" si="23"/>
        <v>106.81413</v>
      </c>
      <c r="I52" s="44">
        <f t="shared" si="23"/>
        <v>0</v>
      </c>
      <c r="J52" s="60"/>
      <c r="K52" s="53"/>
      <c r="L52" s="54"/>
    </row>
    <row r="53" ht="22.5" customHeight="1" spans="1:12">
      <c r="A53" s="18"/>
      <c r="B53" s="51"/>
      <c r="C53" s="20">
        <v>2023</v>
      </c>
      <c r="D53" s="21">
        <f t="shared" si="18"/>
        <v>0</v>
      </c>
      <c r="E53" s="44">
        <f t="shared" ref="E53:I54" si="24">E57</f>
        <v>0</v>
      </c>
      <c r="F53" s="44">
        <f t="shared" si="24"/>
        <v>0</v>
      </c>
      <c r="G53" s="44">
        <f t="shared" si="23"/>
        <v>0</v>
      </c>
      <c r="H53" s="44">
        <f t="shared" si="24"/>
        <v>0</v>
      </c>
      <c r="I53" s="44">
        <f t="shared" si="24"/>
        <v>0</v>
      </c>
      <c r="J53" s="60"/>
      <c r="K53" s="53"/>
      <c r="L53" s="54"/>
    </row>
    <row r="54" ht="22.5" customHeight="1" spans="1:12">
      <c r="A54" s="18"/>
      <c r="B54" s="52"/>
      <c r="C54" s="20">
        <v>2024</v>
      </c>
      <c r="D54" s="21">
        <f t="shared" si="18"/>
        <v>1764.616</v>
      </c>
      <c r="E54" s="44">
        <f t="shared" si="24"/>
        <v>0</v>
      </c>
      <c r="F54" s="44">
        <f t="shared" si="24"/>
        <v>1605.8</v>
      </c>
      <c r="G54" s="44">
        <f t="shared" si="23"/>
        <v>0</v>
      </c>
      <c r="H54" s="44">
        <f t="shared" si="24"/>
        <v>158.816</v>
      </c>
      <c r="I54" s="44">
        <f t="shared" si="24"/>
        <v>0</v>
      </c>
      <c r="J54" s="60"/>
      <c r="K54" s="53"/>
      <c r="L54" s="54"/>
    </row>
    <row r="55" ht="15.75" spans="1:12">
      <c r="A55" s="19" t="s">
        <v>23</v>
      </c>
      <c r="B55" s="19"/>
      <c r="C55" s="49"/>
      <c r="D55" s="21">
        <f t="shared" si="18"/>
        <v>2983.98124</v>
      </c>
      <c r="E55" s="21">
        <f>SUM(E52:E54)</f>
        <v>0</v>
      </c>
      <c r="F55" s="21">
        <f t="shared" ref="F55:I55" si="25">SUM(F52:F54)</f>
        <v>2718.35111</v>
      </c>
      <c r="G55" s="21">
        <f t="shared" si="25"/>
        <v>0</v>
      </c>
      <c r="H55" s="21">
        <f t="shared" si="25"/>
        <v>265.63013</v>
      </c>
      <c r="I55" s="21">
        <f t="shared" si="25"/>
        <v>0</v>
      </c>
      <c r="J55" s="60"/>
      <c r="K55" s="53"/>
      <c r="L55" s="54"/>
    </row>
    <row r="56" ht="22.5" customHeight="1" spans="1:12">
      <c r="A56" s="29" t="s">
        <v>61</v>
      </c>
      <c r="B56" s="11" t="s">
        <v>58</v>
      </c>
      <c r="C56" s="30">
        <v>2022</v>
      </c>
      <c r="D56" s="31">
        <f t="shared" si="18"/>
        <v>2136.28251</v>
      </c>
      <c r="E56" s="48">
        <v>0</v>
      </c>
      <c r="F56" s="48">
        <v>2029.46838</v>
      </c>
      <c r="G56" s="48">
        <v>0</v>
      </c>
      <c r="H56" s="31">
        <v>106.81413</v>
      </c>
      <c r="I56" s="48">
        <v>0</v>
      </c>
      <c r="J56" s="60"/>
      <c r="K56" s="53"/>
      <c r="L56" s="54"/>
    </row>
    <row r="57" ht="22.5" customHeight="1" spans="1:12">
      <c r="A57" s="29"/>
      <c r="B57" s="32"/>
      <c r="C57" s="30">
        <v>2023</v>
      </c>
      <c r="D57" s="31">
        <f t="shared" si="18"/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60"/>
      <c r="K57" s="53"/>
      <c r="L57" s="54"/>
    </row>
    <row r="58" ht="22.5" customHeight="1" spans="1:12">
      <c r="A58" s="29"/>
      <c r="B58" s="33"/>
      <c r="C58" s="30">
        <v>2024</v>
      </c>
      <c r="D58" s="31">
        <f t="shared" si="18"/>
        <v>1764.616</v>
      </c>
      <c r="E58" s="48">
        <v>0</v>
      </c>
      <c r="F58" s="48">
        <v>1605.8</v>
      </c>
      <c r="G58" s="48">
        <v>0</v>
      </c>
      <c r="H58" s="48">
        <v>158.816</v>
      </c>
      <c r="I58" s="48">
        <v>0</v>
      </c>
      <c r="J58" s="60"/>
      <c r="K58" s="53"/>
      <c r="L58" s="54"/>
    </row>
    <row r="59" ht="15.75" spans="1:12">
      <c r="A59" s="34" t="s">
        <v>23</v>
      </c>
      <c r="B59" s="34"/>
      <c r="C59" s="35"/>
      <c r="D59" s="31">
        <f t="shared" si="18"/>
        <v>3900.89851</v>
      </c>
      <c r="E59" s="31">
        <f>SUM(E56:E58)</f>
        <v>0</v>
      </c>
      <c r="F59" s="31">
        <f t="shared" ref="F59:I59" si="26">SUM(F56:F58)</f>
        <v>3635.26838</v>
      </c>
      <c r="G59" s="31">
        <f t="shared" si="26"/>
        <v>0</v>
      </c>
      <c r="H59" s="31">
        <f t="shared" si="26"/>
        <v>265.63013</v>
      </c>
      <c r="I59" s="31">
        <f t="shared" si="26"/>
        <v>0</v>
      </c>
      <c r="J59" s="60" t="s">
        <v>62</v>
      </c>
      <c r="K59" s="53"/>
      <c r="L59" s="54"/>
    </row>
    <row r="60" ht="22.5" hidden="1" customHeight="1" spans="1:12">
      <c r="A60" s="18" t="s">
        <v>63</v>
      </c>
      <c r="B60" s="42"/>
      <c r="C60" s="43">
        <v>2022</v>
      </c>
      <c r="D60" s="21">
        <f t="shared" si="18"/>
        <v>0</v>
      </c>
      <c r="E60" s="44">
        <f>E64</f>
        <v>0</v>
      </c>
      <c r="F60" s="44">
        <f t="shared" ref="F60:I62" si="27">F64</f>
        <v>0</v>
      </c>
      <c r="G60" s="44">
        <f t="shared" si="27"/>
        <v>0</v>
      </c>
      <c r="H60" s="44">
        <f t="shared" si="27"/>
        <v>0</v>
      </c>
      <c r="I60" s="44">
        <f t="shared" si="27"/>
        <v>0</v>
      </c>
      <c r="J60" s="60"/>
      <c r="K60" s="53"/>
      <c r="L60" s="54"/>
    </row>
    <row r="61" ht="22.5" hidden="1" customHeight="1" spans="1:12">
      <c r="A61" s="18"/>
      <c r="B61" s="45"/>
      <c r="C61" s="43">
        <v>2023</v>
      </c>
      <c r="D61" s="21">
        <f t="shared" si="18"/>
        <v>0</v>
      </c>
      <c r="E61" s="44">
        <f t="shared" ref="E61:I62" si="28">E65</f>
        <v>0</v>
      </c>
      <c r="F61" s="44">
        <f t="shared" si="28"/>
        <v>0</v>
      </c>
      <c r="G61" s="44">
        <f t="shared" si="27"/>
        <v>0</v>
      </c>
      <c r="H61" s="44">
        <f t="shared" si="28"/>
        <v>0</v>
      </c>
      <c r="I61" s="44">
        <f t="shared" si="28"/>
        <v>0</v>
      </c>
      <c r="J61" s="60"/>
      <c r="K61" s="53"/>
      <c r="L61" s="54"/>
    </row>
    <row r="62" ht="22.5" hidden="1" customHeight="1" spans="1:12">
      <c r="A62" s="18"/>
      <c r="B62" s="46"/>
      <c r="C62" s="43">
        <v>2024</v>
      </c>
      <c r="D62" s="21">
        <f t="shared" si="18"/>
        <v>0</v>
      </c>
      <c r="E62" s="44">
        <f t="shared" si="28"/>
        <v>0</v>
      </c>
      <c r="F62" s="44">
        <f t="shared" si="28"/>
        <v>0</v>
      </c>
      <c r="G62" s="44">
        <f t="shared" si="27"/>
        <v>0</v>
      </c>
      <c r="H62" s="44">
        <f t="shared" si="28"/>
        <v>0</v>
      </c>
      <c r="I62" s="44">
        <f t="shared" si="28"/>
        <v>0</v>
      </c>
      <c r="J62" s="60"/>
      <c r="K62" s="53"/>
      <c r="L62" s="54"/>
    </row>
    <row r="63" ht="22.5" hidden="1" customHeight="1" spans="1:12">
      <c r="A63" s="25" t="s">
        <v>23</v>
      </c>
      <c r="B63" s="25"/>
      <c r="C63" s="47"/>
      <c r="D63" s="21">
        <f t="shared" si="18"/>
        <v>0</v>
      </c>
      <c r="E63" s="21">
        <f>SUM(E60:E62)</f>
        <v>0</v>
      </c>
      <c r="F63" s="21">
        <f t="shared" ref="F63:I63" si="29">SUM(F60:F62)</f>
        <v>0</v>
      </c>
      <c r="G63" s="21">
        <f t="shared" si="29"/>
        <v>0</v>
      </c>
      <c r="H63" s="21">
        <f t="shared" si="29"/>
        <v>0</v>
      </c>
      <c r="I63" s="21">
        <f t="shared" si="29"/>
        <v>0</v>
      </c>
      <c r="J63" s="60"/>
      <c r="K63" s="53"/>
      <c r="L63" s="54"/>
    </row>
    <row r="64" ht="22.5" hidden="1" customHeight="1" spans="1:12">
      <c r="A64" s="29" t="s">
        <v>64</v>
      </c>
      <c r="B64" s="11" t="s">
        <v>46</v>
      </c>
      <c r="C64" s="30">
        <v>2022</v>
      </c>
      <c r="D64" s="31">
        <f t="shared" si="18"/>
        <v>0</v>
      </c>
      <c r="E64" s="48">
        <v>0</v>
      </c>
      <c r="F64" s="31">
        <v>0</v>
      </c>
      <c r="G64" s="48">
        <v>0</v>
      </c>
      <c r="H64" s="31">
        <v>0</v>
      </c>
      <c r="I64" s="48">
        <v>0</v>
      </c>
      <c r="J64" s="60"/>
      <c r="K64" s="53"/>
      <c r="L64" s="54"/>
    </row>
    <row r="65" ht="22.5" hidden="1" customHeight="1" spans="1:12">
      <c r="A65" s="29"/>
      <c r="B65" s="32"/>
      <c r="C65" s="30">
        <v>2023</v>
      </c>
      <c r="D65" s="31">
        <f t="shared" si="18"/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60"/>
      <c r="K65" s="53"/>
      <c r="L65" s="54"/>
    </row>
    <row r="66" ht="22.5" hidden="1" customHeight="1" spans="1:12">
      <c r="A66" s="29"/>
      <c r="B66" s="33"/>
      <c r="C66" s="30">
        <v>2024</v>
      </c>
      <c r="D66" s="31">
        <f t="shared" si="18"/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60"/>
      <c r="K66" s="53"/>
      <c r="L66" s="54"/>
    </row>
    <row r="67" ht="22.5" hidden="1" customHeight="1" spans="1:12">
      <c r="A67" s="34" t="s">
        <v>23</v>
      </c>
      <c r="B67" s="34"/>
      <c r="C67" s="35"/>
      <c r="D67" s="31">
        <f t="shared" si="18"/>
        <v>0</v>
      </c>
      <c r="E67" s="31">
        <f>SUM(E64:E66)</f>
        <v>0</v>
      </c>
      <c r="F67" s="31">
        <f t="shared" ref="F67:I67" si="30">SUM(F64:F66)</f>
        <v>0</v>
      </c>
      <c r="G67" s="31">
        <f t="shared" si="30"/>
        <v>0</v>
      </c>
      <c r="H67" s="31">
        <f t="shared" si="30"/>
        <v>0</v>
      </c>
      <c r="I67" s="31">
        <f t="shared" si="30"/>
        <v>0</v>
      </c>
      <c r="J67" s="60" t="s">
        <v>65</v>
      </c>
      <c r="K67" s="53"/>
      <c r="L67" s="54"/>
    </row>
    <row r="68" ht="22.5" customHeight="1" spans="1:12">
      <c r="A68" s="18" t="s">
        <v>66</v>
      </c>
      <c r="B68" s="42"/>
      <c r="C68" s="43">
        <v>2022</v>
      </c>
      <c r="D68" s="21">
        <f t="shared" si="18"/>
        <v>9000</v>
      </c>
      <c r="E68" s="44">
        <f>E72</f>
        <v>0</v>
      </c>
      <c r="F68" s="44">
        <f t="shared" ref="F68:I70" si="31">F72</f>
        <v>8549</v>
      </c>
      <c r="G68" s="44">
        <f t="shared" si="31"/>
        <v>0</v>
      </c>
      <c r="H68" s="44">
        <f t="shared" si="31"/>
        <v>451</v>
      </c>
      <c r="I68" s="44">
        <f t="shared" si="31"/>
        <v>0</v>
      </c>
      <c r="J68" s="60"/>
      <c r="K68" s="53"/>
      <c r="L68" s="54"/>
    </row>
    <row r="69" ht="22.5" customHeight="1" spans="1:12">
      <c r="A69" s="18"/>
      <c r="B69" s="45"/>
      <c r="C69" s="43">
        <v>2023</v>
      </c>
      <c r="D69" s="21">
        <f t="shared" si="18"/>
        <v>0</v>
      </c>
      <c r="E69" s="44">
        <f t="shared" ref="E69:I70" si="32">E73</f>
        <v>0</v>
      </c>
      <c r="F69" s="44">
        <f t="shared" si="32"/>
        <v>0</v>
      </c>
      <c r="G69" s="44">
        <f t="shared" si="31"/>
        <v>0</v>
      </c>
      <c r="H69" s="44">
        <f t="shared" si="32"/>
        <v>0</v>
      </c>
      <c r="I69" s="44">
        <f t="shared" si="32"/>
        <v>0</v>
      </c>
      <c r="J69" s="60"/>
      <c r="K69" s="53"/>
      <c r="L69" s="54"/>
    </row>
    <row r="70" ht="22.5" customHeight="1" spans="1:12">
      <c r="A70" s="18"/>
      <c r="B70" s="46"/>
      <c r="C70" s="43">
        <v>2024</v>
      </c>
      <c r="D70" s="21">
        <f t="shared" si="18"/>
        <v>0</v>
      </c>
      <c r="E70" s="44">
        <f t="shared" si="32"/>
        <v>0</v>
      </c>
      <c r="F70" s="44">
        <f t="shared" si="32"/>
        <v>0</v>
      </c>
      <c r="G70" s="44">
        <f t="shared" si="31"/>
        <v>0</v>
      </c>
      <c r="H70" s="44">
        <f t="shared" si="32"/>
        <v>0</v>
      </c>
      <c r="I70" s="44">
        <f t="shared" si="32"/>
        <v>0</v>
      </c>
      <c r="J70" s="60"/>
      <c r="K70" s="53"/>
      <c r="L70" s="54"/>
    </row>
    <row r="71" ht="22.5" customHeight="1" spans="1:12">
      <c r="A71" s="25" t="s">
        <v>23</v>
      </c>
      <c r="B71" s="25"/>
      <c r="C71" s="47"/>
      <c r="D71" s="21">
        <f t="shared" si="18"/>
        <v>9000</v>
      </c>
      <c r="E71" s="21">
        <f>SUM(E68:E70)</f>
        <v>0</v>
      </c>
      <c r="F71" s="21">
        <f t="shared" ref="F71:I71" si="33">SUM(F68:F70)</f>
        <v>8549</v>
      </c>
      <c r="G71" s="21">
        <f t="shared" si="33"/>
        <v>0</v>
      </c>
      <c r="H71" s="21">
        <f t="shared" si="33"/>
        <v>451</v>
      </c>
      <c r="I71" s="21">
        <f t="shared" si="33"/>
        <v>0</v>
      </c>
      <c r="J71" s="60"/>
      <c r="K71" s="53"/>
      <c r="L71" s="54"/>
    </row>
    <row r="72" ht="22.5" customHeight="1" spans="1:12">
      <c r="A72" s="29" t="s">
        <v>67</v>
      </c>
      <c r="B72" s="11" t="s">
        <v>68</v>
      </c>
      <c r="C72" s="30">
        <v>2022</v>
      </c>
      <c r="D72" s="31">
        <f t="shared" si="18"/>
        <v>9000</v>
      </c>
      <c r="E72" s="48">
        <v>0</v>
      </c>
      <c r="F72" s="48">
        <v>8549</v>
      </c>
      <c r="G72" s="48">
        <v>0</v>
      </c>
      <c r="H72" s="31">
        <v>451</v>
      </c>
      <c r="I72" s="48">
        <v>0</v>
      </c>
      <c r="J72" s="60"/>
      <c r="K72" s="53"/>
      <c r="L72" s="54"/>
    </row>
    <row r="73" ht="22.5" customHeight="1" spans="1:12">
      <c r="A73" s="29"/>
      <c r="B73" s="32"/>
      <c r="C73" s="30">
        <v>2023</v>
      </c>
      <c r="D73" s="31">
        <f t="shared" si="18"/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60"/>
      <c r="K73" s="53"/>
      <c r="L73" s="54"/>
    </row>
    <row r="74" ht="22.5" customHeight="1" spans="1:12">
      <c r="A74" s="29"/>
      <c r="B74" s="33"/>
      <c r="C74" s="30">
        <v>2024</v>
      </c>
      <c r="D74" s="31">
        <f t="shared" si="18"/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60"/>
      <c r="K74" s="53"/>
      <c r="L74" s="54"/>
    </row>
    <row r="75" ht="22.5" customHeight="1" spans="1:12">
      <c r="A75" s="34" t="s">
        <v>23</v>
      </c>
      <c r="B75" s="34"/>
      <c r="C75" s="35"/>
      <c r="D75" s="31">
        <f t="shared" si="18"/>
        <v>9000</v>
      </c>
      <c r="E75" s="31">
        <f>SUM(E72:E74)</f>
        <v>0</v>
      </c>
      <c r="F75" s="31">
        <f t="shared" ref="F75:I75" si="34">SUM(F72:F74)</f>
        <v>8549</v>
      </c>
      <c r="G75" s="31">
        <f t="shared" si="34"/>
        <v>0</v>
      </c>
      <c r="H75" s="31">
        <f t="shared" si="34"/>
        <v>451</v>
      </c>
      <c r="I75" s="31">
        <f t="shared" si="34"/>
        <v>0</v>
      </c>
      <c r="J75" s="60" t="s">
        <v>69</v>
      </c>
      <c r="K75" s="53"/>
      <c r="L75" s="54"/>
    </row>
    <row r="76" ht="22.5" customHeight="1" spans="1:12">
      <c r="A76" s="18" t="s">
        <v>70</v>
      </c>
      <c r="B76" s="25"/>
      <c r="C76" s="43">
        <v>2022</v>
      </c>
      <c r="D76" s="21">
        <f t="shared" si="18"/>
        <v>36576.12999</v>
      </c>
      <c r="E76" s="44">
        <f>E80</f>
        <v>0</v>
      </c>
      <c r="F76" s="44">
        <f t="shared" ref="F76:I78" si="35">F80</f>
        <v>36205.94</v>
      </c>
      <c r="G76" s="44">
        <f t="shared" si="35"/>
        <v>0</v>
      </c>
      <c r="H76" s="44">
        <f t="shared" si="35"/>
        <v>370.18999</v>
      </c>
      <c r="I76" s="44">
        <f t="shared" si="35"/>
        <v>0</v>
      </c>
      <c r="J76" s="60"/>
      <c r="K76" s="53"/>
      <c r="L76" s="54"/>
    </row>
    <row r="77" ht="22.5" customHeight="1" spans="1:12">
      <c r="A77" s="18"/>
      <c r="B77" s="45"/>
      <c r="C77" s="43">
        <v>2023</v>
      </c>
      <c r="D77" s="21">
        <f t="shared" si="18"/>
        <v>259.315</v>
      </c>
      <c r="E77" s="44">
        <f t="shared" ref="E77:F78" si="36">E81</f>
        <v>0</v>
      </c>
      <c r="F77" s="44">
        <f t="shared" si="36"/>
        <v>0</v>
      </c>
      <c r="G77" s="44">
        <f t="shared" si="35"/>
        <v>0</v>
      </c>
      <c r="H77" s="44">
        <f t="shared" si="35"/>
        <v>259.315</v>
      </c>
      <c r="I77" s="44">
        <f t="shared" si="35"/>
        <v>0</v>
      </c>
      <c r="J77" s="60"/>
      <c r="K77" s="53"/>
      <c r="L77" s="54"/>
    </row>
    <row r="78" ht="22.5" customHeight="1" spans="1:12">
      <c r="A78" s="18"/>
      <c r="B78" s="46"/>
      <c r="C78" s="43">
        <v>2024</v>
      </c>
      <c r="D78" s="21">
        <f t="shared" si="18"/>
        <v>0</v>
      </c>
      <c r="E78" s="44">
        <f t="shared" si="36"/>
        <v>0</v>
      </c>
      <c r="F78" s="44">
        <f t="shared" si="36"/>
        <v>0</v>
      </c>
      <c r="G78" s="44">
        <f t="shared" si="35"/>
        <v>0</v>
      </c>
      <c r="H78" s="44">
        <f t="shared" si="35"/>
        <v>0</v>
      </c>
      <c r="I78" s="44">
        <f t="shared" si="35"/>
        <v>0</v>
      </c>
      <c r="J78" s="60"/>
      <c r="K78" s="53"/>
      <c r="L78" s="54"/>
    </row>
    <row r="79" ht="22.5" customHeight="1" spans="1:12">
      <c r="A79" s="65" t="s">
        <v>23</v>
      </c>
      <c r="B79" s="66"/>
      <c r="C79" s="47"/>
      <c r="D79" s="21">
        <f t="shared" si="18"/>
        <v>36835.44499</v>
      </c>
      <c r="E79" s="21">
        <f>SUM(E76:E78)</f>
        <v>0</v>
      </c>
      <c r="F79" s="21">
        <f t="shared" ref="F79:I79" si="37">SUM(F76:F78)</f>
        <v>36205.94</v>
      </c>
      <c r="G79" s="21">
        <f t="shared" si="37"/>
        <v>0</v>
      </c>
      <c r="H79" s="21">
        <f t="shared" si="37"/>
        <v>629.50499</v>
      </c>
      <c r="I79" s="21">
        <f t="shared" si="37"/>
        <v>0</v>
      </c>
      <c r="J79" s="60"/>
      <c r="K79" s="53"/>
      <c r="L79" s="54"/>
    </row>
    <row r="80" ht="22.5" customHeight="1" spans="1:12">
      <c r="A80" s="29" t="s">
        <v>71</v>
      </c>
      <c r="B80" s="11" t="s">
        <v>68</v>
      </c>
      <c r="C80" s="30">
        <v>2022</v>
      </c>
      <c r="D80" s="31">
        <f t="shared" si="18"/>
        <v>36576.12999</v>
      </c>
      <c r="E80" s="31">
        <f>E85+E87</f>
        <v>0</v>
      </c>
      <c r="F80" s="31">
        <f>F85+F87</f>
        <v>36205.94</v>
      </c>
      <c r="G80" s="31">
        <f>G85+G87</f>
        <v>0</v>
      </c>
      <c r="H80" s="31">
        <f>H85+H87</f>
        <v>370.18999</v>
      </c>
      <c r="I80" s="31">
        <f>I85+I87</f>
        <v>0</v>
      </c>
      <c r="J80" s="60"/>
      <c r="K80" s="53"/>
      <c r="L80" s="54"/>
    </row>
    <row r="81" ht="22.5" customHeight="1" spans="1:12">
      <c r="A81" s="29"/>
      <c r="B81" s="32"/>
      <c r="C81" s="30">
        <v>2023</v>
      </c>
      <c r="D81" s="31">
        <f t="shared" si="18"/>
        <v>259.315</v>
      </c>
      <c r="E81" s="31">
        <v>0</v>
      </c>
      <c r="F81" s="31">
        <v>0</v>
      </c>
      <c r="G81" s="31">
        <v>0</v>
      </c>
      <c r="H81" s="31">
        <v>259.315</v>
      </c>
      <c r="I81" s="31">
        <v>0</v>
      </c>
      <c r="J81" s="60"/>
      <c r="K81" s="53"/>
      <c r="L81" s="54"/>
    </row>
    <row r="82" ht="22.5" customHeight="1" spans="1:12">
      <c r="A82" s="29"/>
      <c r="B82" s="33"/>
      <c r="C82" s="30">
        <v>2024</v>
      </c>
      <c r="D82" s="31">
        <f t="shared" si="18"/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60"/>
      <c r="K82" s="53"/>
      <c r="L82" s="54"/>
    </row>
    <row r="83" ht="22.5" customHeight="1" spans="1:12">
      <c r="A83" s="19" t="s">
        <v>23</v>
      </c>
      <c r="B83" s="19"/>
      <c r="C83" s="49"/>
      <c r="D83" s="31">
        <f t="shared" si="18"/>
        <v>36835.44499</v>
      </c>
      <c r="E83" s="31">
        <f>SUM(E80:E82)</f>
        <v>0</v>
      </c>
      <c r="F83" s="31">
        <f t="shared" ref="F83:I83" si="38">SUM(F80:F82)</f>
        <v>36205.94</v>
      </c>
      <c r="G83" s="31">
        <f t="shared" si="38"/>
        <v>0</v>
      </c>
      <c r="H83" s="31">
        <f t="shared" si="38"/>
        <v>629.50499</v>
      </c>
      <c r="I83" s="31">
        <f t="shared" si="38"/>
        <v>0</v>
      </c>
      <c r="J83" s="60" t="s">
        <v>72</v>
      </c>
      <c r="K83" s="53"/>
      <c r="L83" s="54"/>
    </row>
    <row r="84" ht="22.5" customHeight="1" spans="1:12">
      <c r="A84" s="34" t="s">
        <v>30</v>
      </c>
      <c r="B84" s="34"/>
      <c r="C84" s="35"/>
      <c r="D84" s="30"/>
      <c r="E84" s="30"/>
      <c r="F84" s="30"/>
      <c r="G84" s="30"/>
      <c r="H84" s="30"/>
      <c r="I84" s="30"/>
      <c r="J84" s="60"/>
      <c r="K84" s="53"/>
      <c r="L84" s="54"/>
    </row>
    <row r="85" ht="22.5" customHeight="1" spans="1:12">
      <c r="A85" s="67" t="s">
        <v>73</v>
      </c>
      <c r="B85" s="68"/>
      <c r="C85" s="30">
        <v>2022</v>
      </c>
      <c r="D85" s="31">
        <f t="shared" ref="D85:D87" si="39">SUM(E85:I85)</f>
        <v>31122.93779</v>
      </c>
      <c r="E85" s="31">
        <v>0</v>
      </c>
      <c r="F85" s="31">
        <v>30807.94</v>
      </c>
      <c r="G85" s="31">
        <v>0</v>
      </c>
      <c r="H85" s="31">
        <v>314.99779</v>
      </c>
      <c r="I85" s="31">
        <v>0</v>
      </c>
      <c r="J85" s="60"/>
      <c r="K85" s="53"/>
      <c r="L85" s="54"/>
    </row>
    <row r="86" ht="22.5" customHeight="1" spans="1:12">
      <c r="A86" s="69"/>
      <c r="B86" s="70"/>
      <c r="C86" s="30">
        <v>2023</v>
      </c>
      <c r="D86" s="31">
        <f t="shared" si="39"/>
        <v>259.315</v>
      </c>
      <c r="E86" s="31">
        <v>0</v>
      </c>
      <c r="F86" s="31">
        <v>0</v>
      </c>
      <c r="G86" s="31">
        <v>0</v>
      </c>
      <c r="H86" s="31">
        <v>259.315</v>
      </c>
      <c r="I86" s="31">
        <v>0</v>
      </c>
      <c r="J86" s="60"/>
      <c r="K86" s="53"/>
      <c r="L86" s="54"/>
    </row>
    <row r="87" ht="22.5" customHeight="1" spans="1:12">
      <c r="A87" s="40" t="s">
        <v>74</v>
      </c>
      <c r="B87" s="41"/>
      <c r="C87" s="30">
        <v>2022</v>
      </c>
      <c r="D87" s="31">
        <f t="shared" si="39"/>
        <v>5453.1922</v>
      </c>
      <c r="E87" s="31">
        <v>0</v>
      </c>
      <c r="F87" s="31">
        <v>5398</v>
      </c>
      <c r="G87" s="31">
        <v>0</v>
      </c>
      <c r="H87" s="31">
        <v>55.1922</v>
      </c>
      <c r="I87" s="31">
        <v>0</v>
      </c>
      <c r="J87" s="60"/>
      <c r="K87" s="53"/>
      <c r="L87" s="54"/>
    </row>
    <row r="88" ht="22.5" customHeight="1" spans="1:12">
      <c r="A88" s="71" t="s">
        <v>24</v>
      </c>
      <c r="B88" s="72"/>
      <c r="C88" s="72"/>
      <c r="D88" s="72"/>
      <c r="E88" s="72"/>
      <c r="F88" s="72"/>
      <c r="G88" s="72"/>
      <c r="H88" s="72"/>
      <c r="I88" s="79"/>
      <c r="J88" s="60"/>
      <c r="K88" s="53"/>
      <c r="L88" s="54"/>
    </row>
    <row r="89" ht="22.5" customHeight="1" spans="1:12">
      <c r="A89" s="18" t="s">
        <v>75</v>
      </c>
      <c r="B89" s="25"/>
      <c r="C89" s="43">
        <v>2022</v>
      </c>
      <c r="D89" s="21">
        <f>SUM(E89:I89)</f>
        <v>10382.88566</v>
      </c>
      <c r="E89" s="44">
        <f>E93+E97</f>
        <v>0</v>
      </c>
      <c r="F89" s="44">
        <f t="shared" ref="F89:I89" si="40">F93+F97</f>
        <v>0</v>
      </c>
      <c r="G89" s="44">
        <f t="shared" si="40"/>
        <v>2307.477</v>
      </c>
      <c r="H89" s="44">
        <f t="shared" si="40"/>
        <v>8075.40866</v>
      </c>
      <c r="I89" s="44">
        <f t="shared" si="40"/>
        <v>0</v>
      </c>
      <c r="J89" s="60"/>
      <c r="K89" s="53"/>
      <c r="L89" s="54"/>
    </row>
    <row r="90" ht="22.5" customHeight="1" spans="1:12">
      <c r="A90" s="18"/>
      <c r="B90" s="25"/>
      <c r="C90" s="43">
        <v>2023</v>
      </c>
      <c r="D90" s="21">
        <f t="shared" ref="D90:D101" si="41">SUM(E90:I90)</f>
        <v>6545.873</v>
      </c>
      <c r="E90" s="44">
        <f t="shared" ref="E90:I91" si="42">E94+E98</f>
        <v>0</v>
      </c>
      <c r="F90" s="44">
        <f t="shared" si="42"/>
        <v>0</v>
      </c>
      <c r="G90" s="44">
        <f t="shared" si="42"/>
        <v>1753.592</v>
      </c>
      <c r="H90" s="44">
        <f t="shared" si="42"/>
        <v>4792.281</v>
      </c>
      <c r="I90" s="44">
        <f t="shared" si="42"/>
        <v>0</v>
      </c>
      <c r="J90" s="60"/>
      <c r="K90" s="53"/>
      <c r="L90" s="54"/>
    </row>
    <row r="91" ht="22.5" customHeight="1" spans="1:12">
      <c r="A91" s="18"/>
      <c r="B91" s="25"/>
      <c r="C91" s="43">
        <v>2024</v>
      </c>
      <c r="D91" s="21">
        <f t="shared" si="41"/>
        <v>7253.75</v>
      </c>
      <c r="E91" s="44">
        <f t="shared" si="42"/>
        <v>0</v>
      </c>
      <c r="F91" s="44">
        <f t="shared" si="42"/>
        <v>0</v>
      </c>
      <c r="G91" s="44">
        <f t="shared" si="42"/>
        <v>2060.274</v>
      </c>
      <c r="H91" s="44">
        <f t="shared" si="42"/>
        <v>5193.476</v>
      </c>
      <c r="I91" s="44">
        <f t="shared" si="42"/>
        <v>0</v>
      </c>
      <c r="J91" s="60"/>
      <c r="K91" s="53"/>
      <c r="L91" s="54"/>
    </row>
    <row r="92" ht="22.5" customHeight="1" spans="1:12">
      <c r="A92" s="73" t="s">
        <v>23</v>
      </c>
      <c r="B92" s="74"/>
      <c r="C92" s="43"/>
      <c r="D92" s="21">
        <f t="shared" si="41"/>
        <v>24182.50866</v>
      </c>
      <c r="E92" s="21">
        <f>SUM(E89:E91)</f>
        <v>0</v>
      </c>
      <c r="F92" s="21">
        <f t="shared" ref="F92:I92" si="43">SUM(F89:F91)</f>
        <v>0</v>
      </c>
      <c r="G92" s="21">
        <f t="shared" si="43"/>
        <v>6121.343</v>
      </c>
      <c r="H92" s="21">
        <f t="shared" si="43"/>
        <v>18061.16566</v>
      </c>
      <c r="I92" s="21">
        <f t="shared" si="43"/>
        <v>0</v>
      </c>
      <c r="J92" s="60"/>
      <c r="K92" s="53"/>
      <c r="L92" s="54"/>
    </row>
    <row r="93" ht="22.5" customHeight="1" spans="1:12">
      <c r="A93" s="29" t="s">
        <v>76</v>
      </c>
      <c r="B93" s="11" t="s">
        <v>46</v>
      </c>
      <c r="C93" s="30">
        <v>2022</v>
      </c>
      <c r="D93" s="31">
        <f t="shared" si="41"/>
        <v>611</v>
      </c>
      <c r="E93" s="48">
        <v>0</v>
      </c>
      <c r="F93" s="48">
        <v>0</v>
      </c>
      <c r="G93" s="48">
        <v>0</v>
      </c>
      <c r="H93" s="48">
        <v>611</v>
      </c>
      <c r="I93" s="48">
        <v>0</v>
      </c>
      <c r="J93" s="60"/>
      <c r="K93" s="53"/>
      <c r="L93" s="54"/>
    </row>
    <row r="94" ht="22.5" customHeight="1" spans="1:12">
      <c r="A94" s="29"/>
      <c r="B94" s="32"/>
      <c r="C94" s="30">
        <v>2023</v>
      </c>
      <c r="D94" s="31">
        <f t="shared" si="41"/>
        <v>1300</v>
      </c>
      <c r="E94" s="48">
        <v>0</v>
      </c>
      <c r="F94" s="48">
        <v>0</v>
      </c>
      <c r="G94" s="48">
        <v>0</v>
      </c>
      <c r="H94" s="48">
        <v>1300</v>
      </c>
      <c r="I94" s="48">
        <v>0</v>
      </c>
      <c r="J94" s="60"/>
      <c r="K94" s="53"/>
      <c r="L94" s="54"/>
    </row>
    <row r="95" ht="22.5" customHeight="1" spans="1:12">
      <c r="A95" s="29"/>
      <c r="B95" s="33"/>
      <c r="C95" s="30">
        <v>2024</v>
      </c>
      <c r="D95" s="31">
        <f t="shared" si="41"/>
        <v>1300</v>
      </c>
      <c r="E95" s="48">
        <v>0</v>
      </c>
      <c r="F95" s="48">
        <v>0</v>
      </c>
      <c r="G95" s="48">
        <v>0</v>
      </c>
      <c r="H95" s="48">
        <v>1300</v>
      </c>
      <c r="I95" s="48">
        <v>0</v>
      </c>
      <c r="J95" s="60"/>
      <c r="K95" s="53"/>
      <c r="L95" s="54"/>
    </row>
    <row r="96" ht="22.5" customHeight="1" spans="1:12">
      <c r="A96" s="75" t="s">
        <v>23</v>
      </c>
      <c r="B96" s="76"/>
      <c r="C96" s="30"/>
      <c r="D96" s="31">
        <f t="shared" si="41"/>
        <v>3211</v>
      </c>
      <c r="E96" s="31">
        <f>SUM(E93:E95)</f>
        <v>0</v>
      </c>
      <c r="F96" s="31">
        <f t="shared" ref="F96:I96" si="44">SUM(F93:F95)</f>
        <v>0</v>
      </c>
      <c r="G96" s="31">
        <f t="shared" si="44"/>
        <v>0</v>
      </c>
      <c r="H96" s="31">
        <f t="shared" si="44"/>
        <v>3211</v>
      </c>
      <c r="I96" s="31">
        <f t="shared" si="44"/>
        <v>0</v>
      </c>
      <c r="J96" s="60" t="s">
        <v>77</v>
      </c>
      <c r="K96" s="53"/>
      <c r="L96" s="54"/>
    </row>
    <row r="97" ht="22.5" customHeight="1" spans="1:12">
      <c r="A97" s="29" t="s">
        <v>78</v>
      </c>
      <c r="B97" s="11" t="s">
        <v>46</v>
      </c>
      <c r="C97" s="30">
        <v>2022</v>
      </c>
      <c r="D97" s="31">
        <f t="shared" si="41"/>
        <v>9771.88566</v>
      </c>
      <c r="E97" s="48">
        <v>0</v>
      </c>
      <c r="F97" s="48">
        <v>0</v>
      </c>
      <c r="G97" s="48">
        <f>1707.477+600</f>
        <v>2307.477</v>
      </c>
      <c r="H97" s="48">
        <f>9771.88566-2307.477</f>
        <v>7464.40866</v>
      </c>
      <c r="I97" s="48">
        <v>0</v>
      </c>
      <c r="J97" s="60"/>
      <c r="K97" s="53"/>
      <c r="L97" s="54"/>
    </row>
    <row r="98" ht="22.5" customHeight="1" spans="1:12">
      <c r="A98" s="29"/>
      <c r="B98" s="32"/>
      <c r="C98" s="30">
        <v>2023</v>
      </c>
      <c r="D98" s="31">
        <f t="shared" si="41"/>
        <v>5245.873</v>
      </c>
      <c r="E98" s="48">
        <v>0</v>
      </c>
      <c r="F98" s="48">
        <v>0</v>
      </c>
      <c r="G98" s="48">
        <v>1753.592</v>
      </c>
      <c r="H98" s="48">
        <f>5418.64-1753.592-172.767</f>
        <v>3492.281</v>
      </c>
      <c r="I98" s="48">
        <v>0</v>
      </c>
      <c r="J98" s="60"/>
      <c r="K98" s="53"/>
      <c r="L98" s="54"/>
    </row>
    <row r="99" ht="22.5" customHeight="1" spans="1:12">
      <c r="A99" s="29"/>
      <c r="B99" s="33"/>
      <c r="C99" s="30">
        <v>2024</v>
      </c>
      <c r="D99" s="31">
        <f t="shared" si="41"/>
        <v>5953.75</v>
      </c>
      <c r="E99" s="48">
        <v>0</v>
      </c>
      <c r="F99" s="48">
        <v>0</v>
      </c>
      <c r="G99" s="48">
        <v>2060.274</v>
      </c>
      <c r="H99" s="48">
        <f>5953.75-2060.274</f>
        <v>3893.476</v>
      </c>
      <c r="I99" s="48">
        <v>0</v>
      </c>
      <c r="J99" s="60"/>
      <c r="K99" s="53"/>
      <c r="L99" s="54"/>
    </row>
    <row r="100" ht="22.5" customHeight="1" spans="1:12">
      <c r="A100" s="75" t="s">
        <v>23</v>
      </c>
      <c r="B100" s="76"/>
      <c r="C100" s="30"/>
      <c r="D100" s="31">
        <f t="shared" si="41"/>
        <v>20971.50866</v>
      </c>
      <c r="E100" s="31">
        <f>SUM(E97:E99)</f>
        <v>0</v>
      </c>
      <c r="F100" s="31">
        <f t="shared" ref="F100:I100" si="45">SUM(F97:F99)</f>
        <v>0</v>
      </c>
      <c r="G100" s="31">
        <f t="shared" si="45"/>
        <v>6121.343</v>
      </c>
      <c r="H100" s="31">
        <f t="shared" si="45"/>
        <v>14850.16566</v>
      </c>
      <c r="I100" s="31">
        <f t="shared" si="45"/>
        <v>0</v>
      </c>
      <c r="J100" s="60" t="s">
        <v>79</v>
      </c>
      <c r="K100" s="53"/>
      <c r="L100" s="54"/>
    </row>
    <row r="101" ht="22.5" customHeight="1" spans="1:12">
      <c r="A101" s="18" t="s">
        <v>80</v>
      </c>
      <c r="B101" s="25"/>
      <c r="C101" s="43">
        <v>2022</v>
      </c>
      <c r="D101" s="21">
        <f t="shared" si="41"/>
        <v>350</v>
      </c>
      <c r="E101" s="44">
        <f>E105</f>
        <v>0</v>
      </c>
      <c r="F101" s="44">
        <f t="shared" ref="F101:I101" si="46">F105</f>
        <v>0</v>
      </c>
      <c r="G101" s="44">
        <f t="shared" si="46"/>
        <v>0</v>
      </c>
      <c r="H101" s="44">
        <f t="shared" si="46"/>
        <v>350</v>
      </c>
      <c r="I101" s="44">
        <f t="shared" si="46"/>
        <v>0</v>
      </c>
      <c r="J101" s="60"/>
      <c r="K101" s="53"/>
      <c r="L101" s="54"/>
    </row>
    <row r="102" ht="22.5" customHeight="1" spans="1:12">
      <c r="A102" s="18"/>
      <c r="B102" s="25"/>
      <c r="C102" s="43">
        <v>2023</v>
      </c>
      <c r="D102" s="21">
        <f t="shared" ref="D102:D109" si="47">SUM(E102:I102)</f>
        <v>400</v>
      </c>
      <c r="E102" s="44">
        <f t="shared" ref="E102:I103" si="48">E106</f>
        <v>0</v>
      </c>
      <c r="F102" s="44">
        <f t="shared" si="48"/>
        <v>0</v>
      </c>
      <c r="G102" s="44">
        <f t="shared" si="48"/>
        <v>0</v>
      </c>
      <c r="H102" s="44">
        <f t="shared" si="48"/>
        <v>400</v>
      </c>
      <c r="I102" s="44">
        <f t="shared" si="48"/>
        <v>0</v>
      </c>
      <c r="J102" s="60"/>
      <c r="K102" s="53"/>
      <c r="L102" s="54"/>
    </row>
    <row r="103" ht="22.5" customHeight="1" spans="1:12">
      <c r="A103" s="18"/>
      <c r="B103" s="25"/>
      <c r="C103" s="43">
        <v>2024</v>
      </c>
      <c r="D103" s="21">
        <f t="shared" si="47"/>
        <v>400</v>
      </c>
      <c r="E103" s="44">
        <f t="shared" si="48"/>
        <v>0</v>
      </c>
      <c r="F103" s="44">
        <f t="shared" si="48"/>
        <v>0</v>
      </c>
      <c r="G103" s="44">
        <f t="shared" si="48"/>
        <v>0</v>
      </c>
      <c r="H103" s="44">
        <f t="shared" si="48"/>
        <v>400</v>
      </c>
      <c r="I103" s="44">
        <f t="shared" si="48"/>
        <v>0</v>
      </c>
      <c r="J103" s="60"/>
      <c r="K103" s="53"/>
      <c r="L103" s="54"/>
    </row>
    <row r="104" ht="22.5" customHeight="1" spans="1:12">
      <c r="A104" s="73" t="s">
        <v>23</v>
      </c>
      <c r="B104" s="74"/>
      <c r="C104" s="43"/>
      <c r="D104" s="21">
        <f t="shared" si="47"/>
        <v>1150</v>
      </c>
      <c r="E104" s="21">
        <f>SUM(E101:E103)</f>
        <v>0</v>
      </c>
      <c r="F104" s="21">
        <f t="shared" ref="F104:I104" si="49">SUM(F101:F103)</f>
        <v>0</v>
      </c>
      <c r="G104" s="21">
        <f t="shared" si="49"/>
        <v>0</v>
      </c>
      <c r="H104" s="21">
        <f t="shared" si="49"/>
        <v>1150</v>
      </c>
      <c r="I104" s="21">
        <f t="shared" si="49"/>
        <v>0</v>
      </c>
      <c r="J104" s="60"/>
      <c r="K104" s="53"/>
      <c r="L104" s="54"/>
    </row>
    <row r="105" ht="22.5" customHeight="1" spans="1:12">
      <c r="A105" s="29" t="s">
        <v>81</v>
      </c>
      <c r="B105" s="11" t="s">
        <v>58</v>
      </c>
      <c r="C105" s="30">
        <v>2022</v>
      </c>
      <c r="D105" s="31">
        <f t="shared" si="47"/>
        <v>350</v>
      </c>
      <c r="E105" s="48">
        <v>0</v>
      </c>
      <c r="F105" s="48">
        <v>0</v>
      </c>
      <c r="G105" s="48">
        <v>0</v>
      </c>
      <c r="H105" s="48">
        <v>350</v>
      </c>
      <c r="I105" s="48">
        <v>0</v>
      </c>
      <c r="J105" s="60"/>
      <c r="K105" s="53"/>
      <c r="L105" s="54"/>
    </row>
    <row r="106" ht="22.5" customHeight="1" spans="1:12">
      <c r="A106" s="29"/>
      <c r="B106" s="32"/>
      <c r="C106" s="30">
        <v>2023</v>
      </c>
      <c r="D106" s="31">
        <f t="shared" si="47"/>
        <v>400</v>
      </c>
      <c r="E106" s="48">
        <v>0</v>
      </c>
      <c r="F106" s="48">
        <v>0</v>
      </c>
      <c r="G106" s="48">
        <v>0</v>
      </c>
      <c r="H106" s="48">
        <v>400</v>
      </c>
      <c r="I106" s="48">
        <v>0</v>
      </c>
      <c r="J106" s="60"/>
      <c r="K106" s="53"/>
      <c r="L106" s="54"/>
    </row>
    <row r="107" ht="22.5" customHeight="1" spans="1:12">
      <c r="A107" s="29"/>
      <c r="B107" s="33"/>
      <c r="C107" s="30">
        <v>2024</v>
      </c>
      <c r="D107" s="31">
        <f t="shared" si="47"/>
        <v>400</v>
      </c>
      <c r="E107" s="48">
        <v>0</v>
      </c>
      <c r="F107" s="48">
        <v>0</v>
      </c>
      <c r="G107" s="48">
        <v>0</v>
      </c>
      <c r="H107" s="48">
        <v>400</v>
      </c>
      <c r="I107" s="48">
        <v>0</v>
      </c>
      <c r="J107" s="60"/>
      <c r="K107" s="53"/>
      <c r="L107" s="54"/>
    </row>
    <row r="108" ht="22.5" customHeight="1" spans="1:12">
      <c r="A108" s="75" t="s">
        <v>23</v>
      </c>
      <c r="B108" s="76"/>
      <c r="C108" s="30"/>
      <c r="D108" s="31">
        <f t="shared" si="47"/>
        <v>1150</v>
      </c>
      <c r="E108" s="31">
        <f>SUM(E105:E107)</f>
        <v>0</v>
      </c>
      <c r="F108" s="31">
        <f t="shared" ref="F108:I108" si="50">SUM(F105:F107)</f>
        <v>0</v>
      </c>
      <c r="G108" s="31">
        <f t="shared" si="50"/>
        <v>0</v>
      </c>
      <c r="H108" s="31">
        <f t="shared" si="50"/>
        <v>1150</v>
      </c>
      <c r="I108" s="31">
        <f t="shared" si="50"/>
        <v>0</v>
      </c>
      <c r="J108" s="60" t="s">
        <v>82</v>
      </c>
      <c r="K108" s="53"/>
      <c r="L108" s="54"/>
    </row>
    <row r="109" ht="22.5" customHeight="1" spans="1:12">
      <c r="A109" s="18" t="s">
        <v>83</v>
      </c>
      <c r="B109" s="34"/>
      <c r="C109" s="43">
        <v>2022</v>
      </c>
      <c r="D109" s="21">
        <f t="shared" si="47"/>
        <v>3711.21878</v>
      </c>
      <c r="E109" s="44">
        <f t="shared" ref="E109:I111" si="51">E113+E119</f>
        <v>0</v>
      </c>
      <c r="F109" s="44">
        <f t="shared" si="51"/>
        <v>0</v>
      </c>
      <c r="G109" s="44">
        <f t="shared" si="51"/>
        <v>0</v>
      </c>
      <c r="H109" s="44">
        <f t="shared" si="51"/>
        <v>3711.21878</v>
      </c>
      <c r="I109" s="44">
        <f t="shared" si="51"/>
        <v>0</v>
      </c>
      <c r="J109" s="60"/>
      <c r="K109" s="53"/>
      <c r="L109" s="54"/>
    </row>
    <row r="110" ht="22.5" customHeight="1" spans="1:12">
      <c r="A110" s="18"/>
      <c r="B110" s="34"/>
      <c r="C110" s="43">
        <v>2023</v>
      </c>
      <c r="D110" s="21">
        <f t="shared" ref="D110:D116" si="52">SUM(E110:I110)</f>
        <v>3200</v>
      </c>
      <c r="E110" s="44">
        <f t="shared" si="51"/>
        <v>0</v>
      </c>
      <c r="F110" s="44">
        <f t="shared" si="51"/>
        <v>0</v>
      </c>
      <c r="G110" s="44">
        <f t="shared" si="51"/>
        <v>0</v>
      </c>
      <c r="H110" s="44">
        <f t="shared" si="51"/>
        <v>3200</v>
      </c>
      <c r="I110" s="44">
        <f t="shared" si="51"/>
        <v>0</v>
      </c>
      <c r="J110" s="60"/>
      <c r="K110" s="53"/>
      <c r="L110" s="54"/>
    </row>
    <row r="111" ht="22.5" customHeight="1" spans="1:12">
      <c r="A111" s="18"/>
      <c r="B111" s="34"/>
      <c r="C111" s="43">
        <v>2024</v>
      </c>
      <c r="D111" s="21">
        <f t="shared" si="52"/>
        <v>3200</v>
      </c>
      <c r="E111" s="44">
        <f t="shared" si="51"/>
        <v>0</v>
      </c>
      <c r="F111" s="44">
        <f t="shared" si="51"/>
        <v>0</v>
      </c>
      <c r="G111" s="44">
        <f t="shared" si="51"/>
        <v>0</v>
      </c>
      <c r="H111" s="44">
        <f t="shared" si="51"/>
        <v>3200</v>
      </c>
      <c r="I111" s="44">
        <f t="shared" si="51"/>
        <v>0</v>
      </c>
      <c r="J111" s="60"/>
      <c r="K111" s="53"/>
      <c r="L111" s="54"/>
    </row>
    <row r="112" ht="22.5" customHeight="1" spans="1:12">
      <c r="A112" s="75" t="s">
        <v>23</v>
      </c>
      <c r="B112" s="76"/>
      <c r="C112" s="43"/>
      <c r="D112" s="21">
        <f t="shared" si="52"/>
        <v>10111.21878</v>
      </c>
      <c r="E112" s="21">
        <f>SUM(E109:E111)</f>
        <v>0</v>
      </c>
      <c r="F112" s="21">
        <f t="shared" ref="F112:I112" si="53">SUM(F109:F111)</f>
        <v>0</v>
      </c>
      <c r="G112" s="21">
        <f t="shared" si="53"/>
        <v>0</v>
      </c>
      <c r="H112" s="21">
        <f t="shared" si="53"/>
        <v>10111.21878</v>
      </c>
      <c r="I112" s="21">
        <f t="shared" si="53"/>
        <v>0</v>
      </c>
      <c r="J112" s="60"/>
      <c r="K112" s="53"/>
      <c r="L112" s="54"/>
    </row>
    <row r="113" ht="22.5" customHeight="1" spans="1:12">
      <c r="A113" s="29" t="s">
        <v>84</v>
      </c>
      <c r="B113" s="11" t="s">
        <v>58</v>
      </c>
      <c r="C113" s="30">
        <v>2022</v>
      </c>
      <c r="D113" s="31">
        <f t="shared" si="52"/>
        <v>1746.04268</v>
      </c>
      <c r="E113" s="48">
        <v>0</v>
      </c>
      <c r="F113" s="48">
        <v>0</v>
      </c>
      <c r="G113" s="48">
        <v>0</v>
      </c>
      <c r="H113" s="48">
        <v>1746.04268</v>
      </c>
      <c r="I113" s="48">
        <v>0</v>
      </c>
      <c r="J113" s="60"/>
      <c r="K113" s="53"/>
      <c r="L113" s="54"/>
    </row>
    <row r="114" ht="22.5" customHeight="1" spans="1:12">
      <c r="A114" s="29"/>
      <c r="B114" s="32"/>
      <c r="C114" s="30">
        <v>2023</v>
      </c>
      <c r="D114" s="31">
        <f t="shared" si="52"/>
        <v>1500</v>
      </c>
      <c r="E114" s="48">
        <v>0</v>
      </c>
      <c r="F114" s="48">
        <v>0</v>
      </c>
      <c r="G114" s="48">
        <v>0</v>
      </c>
      <c r="H114" s="48">
        <v>1500</v>
      </c>
      <c r="I114" s="48">
        <v>0</v>
      </c>
      <c r="J114" s="60"/>
      <c r="K114" s="53"/>
      <c r="L114" s="54"/>
    </row>
    <row r="115" ht="22.5" customHeight="1" spans="1:12">
      <c r="A115" s="29"/>
      <c r="B115" s="33"/>
      <c r="C115" s="30">
        <v>2024</v>
      </c>
      <c r="D115" s="31">
        <f t="shared" si="52"/>
        <v>1500</v>
      </c>
      <c r="E115" s="48">
        <v>0</v>
      </c>
      <c r="F115" s="48">
        <v>0</v>
      </c>
      <c r="G115" s="48">
        <v>0</v>
      </c>
      <c r="H115" s="48">
        <v>1500</v>
      </c>
      <c r="I115" s="48">
        <v>0</v>
      </c>
      <c r="J115" s="60"/>
      <c r="K115" s="53"/>
      <c r="L115" s="54"/>
    </row>
    <row r="116" ht="22.5" customHeight="1" spans="1:12">
      <c r="A116" s="75" t="s">
        <v>23</v>
      </c>
      <c r="B116" s="76"/>
      <c r="C116" s="30"/>
      <c r="D116" s="31">
        <f t="shared" si="52"/>
        <v>4746.04268</v>
      </c>
      <c r="E116" s="31">
        <f>SUM(E113:E115)</f>
        <v>0</v>
      </c>
      <c r="F116" s="31">
        <f t="shared" ref="F116:I116" si="54">SUM(F113:F115)</f>
        <v>0</v>
      </c>
      <c r="G116" s="31">
        <f t="shared" si="54"/>
        <v>0</v>
      </c>
      <c r="H116" s="31">
        <f t="shared" si="54"/>
        <v>4746.04268</v>
      </c>
      <c r="I116" s="31">
        <f t="shared" si="54"/>
        <v>0</v>
      </c>
      <c r="J116" s="60" t="s">
        <v>85</v>
      </c>
      <c r="K116" s="53"/>
      <c r="L116" s="54"/>
    </row>
    <row r="117" ht="22.5" customHeight="1" spans="1:12">
      <c r="A117" s="34" t="s">
        <v>30</v>
      </c>
      <c r="B117" s="34"/>
      <c r="C117" s="35"/>
      <c r="D117" s="30"/>
      <c r="E117" s="30"/>
      <c r="F117" s="30"/>
      <c r="G117" s="30"/>
      <c r="H117" s="30"/>
      <c r="I117" s="30"/>
      <c r="J117" s="60"/>
      <c r="K117" s="53"/>
      <c r="L117" s="54"/>
    </row>
    <row r="118" ht="69" customHeight="1" spans="1:12">
      <c r="A118" s="40" t="s">
        <v>86</v>
      </c>
      <c r="B118" s="41"/>
      <c r="C118" s="30">
        <v>2022</v>
      </c>
      <c r="D118" s="31">
        <f t="shared" ref="D118:D123" si="55">SUM(E118:I118)</f>
        <v>281</v>
      </c>
      <c r="E118" s="31">
        <v>0</v>
      </c>
      <c r="F118" s="31">
        <v>0</v>
      </c>
      <c r="G118" s="31">
        <v>0</v>
      </c>
      <c r="H118" s="31">
        <v>281</v>
      </c>
      <c r="I118" s="31">
        <v>0</v>
      </c>
      <c r="J118" s="60"/>
      <c r="K118" s="53"/>
      <c r="L118" s="54"/>
    </row>
    <row r="119" ht="22.5" customHeight="1" spans="1:12">
      <c r="A119" s="29" t="s">
        <v>87</v>
      </c>
      <c r="B119" s="11" t="s">
        <v>58</v>
      </c>
      <c r="C119" s="30">
        <v>2022</v>
      </c>
      <c r="D119" s="31">
        <f t="shared" si="55"/>
        <v>1965.1761</v>
      </c>
      <c r="E119" s="48">
        <v>0</v>
      </c>
      <c r="F119" s="48">
        <v>0</v>
      </c>
      <c r="G119" s="48">
        <v>0</v>
      </c>
      <c r="H119" s="48">
        <v>1965.1761</v>
      </c>
      <c r="I119" s="48">
        <v>0</v>
      </c>
      <c r="J119" s="59"/>
      <c r="K119" s="60"/>
      <c r="L119" s="54"/>
    </row>
    <row r="120" ht="22.5" customHeight="1" spans="1:12">
      <c r="A120" s="29"/>
      <c r="B120" s="32"/>
      <c r="C120" s="30">
        <v>2023</v>
      </c>
      <c r="D120" s="31">
        <f t="shared" si="55"/>
        <v>1700</v>
      </c>
      <c r="E120" s="48">
        <v>0</v>
      </c>
      <c r="F120" s="48">
        <v>0</v>
      </c>
      <c r="G120" s="48">
        <v>0</v>
      </c>
      <c r="H120" s="48">
        <v>1700</v>
      </c>
      <c r="I120" s="48">
        <v>0</v>
      </c>
      <c r="J120" s="59"/>
      <c r="K120" s="60"/>
      <c r="L120" s="54"/>
    </row>
    <row r="121" ht="22.5" customHeight="1" spans="1:12">
      <c r="A121" s="29"/>
      <c r="B121" s="33"/>
      <c r="C121" s="30">
        <v>2024</v>
      </c>
      <c r="D121" s="31">
        <f t="shared" si="55"/>
        <v>1700</v>
      </c>
      <c r="E121" s="48">
        <v>0</v>
      </c>
      <c r="F121" s="48">
        <v>0</v>
      </c>
      <c r="G121" s="48">
        <v>0</v>
      </c>
      <c r="H121" s="48">
        <v>1700</v>
      </c>
      <c r="I121" s="48">
        <v>0</v>
      </c>
      <c r="J121" s="59"/>
      <c r="K121" s="60"/>
      <c r="L121" s="54"/>
    </row>
    <row r="122" ht="22.5" customHeight="1" spans="1:12">
      <c r="A122" s="75" t="s">
        <v>23</v>
      </c>
      <c r="B122" s="76"/>
      <c r="C122" s="30"/>
      <c r="D122" s="31">
        <f t="shared" si="55"/>
        <v>5365.1761</v>
      </c>
      <c r="E122" s="31">
        <f>SUM(E119:E121)</f>
        <v>0</v>
      </c>
      <c r="F122" s="31">
        <f t="shared" ref="F122:I122" si="56">SUM(F119:F121)</f>
        <v>0</v>
      </c>
      <c r="G122" s="31">
        <f t="shared" si="56"/>
        <v>0</v>
      </c>
      <c r="H122" s="31">
        <f t="shared" si="56"/>
        <v>5365.1761</v>
      </c>
      <c r="I122" s="31">
        <f t="shared" si="56"/>
        <v>0</v>
      </c>
      <c r="J122" s="60" t="s">
        <v>88</v>
      </c>
      <c r="K122" s="53"/>
      <c r="L122" s="54"/>
    </row>
    <row r="123" ht="22.5" customHeight="1" spans="1:12">
      <c r="A123" s="18" t="s">
        <v>89</v>
      </c>
      <c r="B123" s="77"/>
      <c r="C123" s="43">
        <v>2022</v>
      </c>
      <c r="D123" s="21">
        <f t="shared" si="55"/>
        <v>3684.82099</v>
      </c>
      <c r="E123" s="44">
        <f>E127+E131</f>
        <v>0</v>
      </c>
      <c r="F123" s="44">
        <f t="shared" ref="F123:I123" si="57">F127+F131</f>
        <v>449.66952</v>
      </c>
      <c r="G123" s="44">
        <f t="shared" si="57"/>
        <v>0</v>
      </c>
      <c r="H123" s="44">
        <f t="shared" si="57"/>
        <v>3235.15147</v>
      </c>
      <c r="I123" s="44">
        <f t="shared" si="57"/>
        <v>0</v>
      </c>
      <c r="J123" s="60"/>
      <c r="K123" s="53"/>
      <c r="L123" s="54"/>
    </row>
    <row r="124" ht="22.5" customHeight="1" spans="1:12">
      <c r="A124" s="18"/>
      <c r="B124" s="78"/>
      <c r="C124" s="43">
        <v>2023</v>
      </c>
      <c r="D124" s="21">
        <f t="shared" ref="D124:D134" si="58">SUM(E124:I124)</f>
        <v>2471.865</v>
      </c>
      <c r="E124" s="44">
        <f t="shared" ref="E124:I125" si="59">E128+E132</f>
        <v>0</v>
      </c>
      <c r="F124" s="44">
        <f t="shared" si="59"/>
        <v>0</v>
      </c>
      <c r="G124" s="44">
        <f t="shared" si="59"/>
        <v>0</v>
      </c>
      <c r="H124" s="44">
        <f t="shared" si="59"/>
        <v>2471.865</v>
      </c>
      <c r="I124" s="44">
        <f t="shared" si="59"/>
        <v>0</v>
      </c>
      <c r="J124" s="60"/>
      <c r="K124" s="53"/>
      <c r="L124" s="54"/>
    </row>
    <row r="125" ht="22.5" customHeight="1" spans="1:12">
      <c r="A125" s="18"/>
      <c r="B125" s="78"/>
      <c r="C125" s="43">
        <v>2024</v>
      </c>
      <c r="D125" s="21">
        <f t="shared" si="58"/>
        <v>2475</v>
      </c>
      <c r="E125" s="44">
        <f t="shared" si="59"/>
        <v>0</v>
      </c>
      <c r="F125" s="44">
        <f t="shared" si="59"/>
        <v>0</v>
      </c>
      <c r="G125" s="44">
        <f t="shared" si="59"/>
        <v>0</v>
      </c>
      <c r="H125" s="44">
        <f t="shared" si="59"/>
        <v>2475</v>
      </c>
      <c r="I125" s="44">
        <f t="shared" si="59"/>
        <v>0</v>
      </c>
      <c r="J125" s="60"/>
      <c r="K125" s="53"/>
      <c r="L125" s="54"/>
    </row>
    <row r="126" ht="22.5" customHeight="1" spans="1:12">
      <c r="A126" s="17" t="s">
        <v>23</v>
      </c>
      <c r="B126" s="17"/>
      <c r="C126" s="43"/>
      <c r="D126" s="21">
        <f t="shared" si="58"/>
        <v>8631.68599</v>
      </c>
      <c r="E126" s="21">
        <f>SUM(E123:E125)</f>
        <v>0</v>
      </c>
      <c r="F126" s="21">
        <f t="shared" ref="F126:I126" si="60">SUM(F123:F125)</f>
        <v>449.66952</v>
      </c>
      <c r="G126" s="21">
        <f t="shared" si="60"/>
        <v>0</v>
      </c>
      <c r="H126" s="21">
        <f t="shared" si="60"/>
        <v>8182.01647</v>
      </c>
      <c r="I126" s="21">
        <f t="shared" si="60"/>
        <v>0</v>
      </c>
      <c r="J126" s="60"/>
      <c r="K126" s="53"/>
      <c r="L126" s="54"/>
    </row>
    <row r="127" ht="22.5" customHeight="1" spans="1:12">
      <c r="A127" s="29" t="s">
        <v>90</v>
      </c>
      <c r="B127" s="11" t="s">
        <v>46</v>
      </c>
      <c r="C127" s="30">
        <v>2022</v>
      </c>
      <c r="D127" s="31">
        <f t="shared" si="58"/>
        <v>3211.47647</v>
      </c>
      <c r="E127" s="48">
        <v>0</v>
      </c>
      <c r="F127" s="48">
        <v>0</v>
      </c>
      <c r="G127" s="48">
        <v>0</v>
      </c>
      <c r="H127" s="48">
        <v>3211.47647</v>
      </c>
      <c r="I127" s="48">
        <v>0</v>
      </c>
      <c r="J127" s="60"/>
      <c r="K127" s="53"/>
      <c r="L127" s="54"/>
    </row>
    <row r="128" ht="22.5" customHeight="1" spans="1:12">
      <c r="A128" s="29"/>
      <c r="B128" s="32"/>
      <c r="C128" s="30">
        <v>2023</v>
      </c>
      <c r="D128" s="31">
        <f t="shared" si="58"/>
        <v>2471.865</v>
      </c>
      <c r="E128" s="48">
        <v>0</v>
      </c>
      <c r="F128" s="48">
        <v>0</v>
      </c>
      <c r="G128" s="48">
        <v>0</v>
      </c>
      <c r="H128" s="48">
        <v>2471.865</v>
      </c>
      <c r="I128" s="48">
        <v>0</v>
      </c>
      <c r="J128" s="60"/>
      <c r="K128" s="53"/>
      <c r="L128" s="54"/>
    </row>
    <row r="129" ht="22.5" customHeight="1" spans="1:12">
      <c r="A129" s="29"/>
      <c r="B129" s="33"/>
      <c r="C129" s="30">
        <v>2024</v>
      </c>
      <c r="D129" s="31">
        <f t="shared" si="58"/>
        <v>2475</v>
      </c>
      <c r="E129" s="48">
        <v>0</v>
      </c>
      <c r="F129" s="48">
        <v>0</v>
      </c>
      <c r="G129" s="48">
        <v>0</v>
      </c>
      <c r="H129" s="48">
        <v>2475</v>
      </c>
      <c r="I129" s="48">
        <v>0</v>
      </c>
      <c r="J129" s="60"/>
      <c r="K129" s="53"/>
      <c r="L129" s="54"/>
    </row>
    <row r="130" ht="22.5" customHeight="1" spans="1:12">
      <c r="A130" s="29" t="s">
        <v>23</v>
      </c>
      <c r="B130" s="80"/>
      <c r="C130" s="30"/>
      <c r="D130" s="31">
        <f t="shared" si="58"/>
        <v>8158.34147</v>
      </c>
      <c r="E130" s="31">
        <f>SUM(E127:E129)</f>
        <v>0</v>
      </c>
      <c r="F130" s="31">
        <f t="shared" ref="F130:I130" si="61">SUM(F127:F129)</f>
        <v>0</v>
      </c>
      <c r="G130" s="31">
        <f t="shared" si="61"/>
        <v>0</v>
      </c>
      <c r="H130" s="31">
        <f t="shared" si="61"/>
        <v>8158.34147</v>
      </c>
      <c r="I130" s="31">
        <f t="shared" si="61"/>
        <v>0</v>
      </c>
      <c r="J130" s="60" t="s">
        <v>88</v>
      </c>
      <c r="K130" s="53"/>
      <c r="L130" s="54"/>
    </row>
    <row r="131" ht="69" customHeight="1" spans="1:12">
      <c r="A131" s="29" t="s">
        <v>91</v>
      </c>
      <c r="B131" s="11" t="s">
        <v>46</v>
      </c>
      <c r="C131" s="30">
        <v>2022</v>
      </c>
      <c r="D131" s="31">
        <f t="shared" si="58"/>
        <v>473.34452</v>
      </c>
      <c r="E131" s="48">
        <v>0</v>
      </c>
      <c r="F131" s="48">
        <f>F136</f>
        <v>449.66952</v>
      </c>
      <c r="G131" s="48">
        <v>0</v>
      </c>
      <c r="H131" s="48">
        <f>H136</f>
        <v>23.675</v>
      </c>
      <c r="I131" s="48">
        <v>0</v>
      </c>
      <c r="J131" s="60"/>
      <c r="K131" s="53"/>
      <c r="L131" s="54"/>
    </row>
    <row r="132" ht="22.5" customHeight="1" spans="1:12">
      <c r="A132" s="29"/>
      <c r="B132" s="32"/>
      <c r="C132" s="30">
        <v>2023</v>
      </c>
      <c r="D132" s="31">
        <f t="shared" si="58"/>
        <v>0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60"/>
      <c r="K132" s="53"/>
      <c r="L132" s="54"/>
    </row>
    <row r="133" ht="22.5" customHeight="1" spans="1:12">
      <c r="A133" s="29"/>
      <c r="B133" s="33"/>
      <c r="C133" s="30">
        <v>2024</v>
      </c>
      <c r="D133" s="31">
        <f t="shared" si="58"/>
        <v>0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60"/>
      <c r="K133" s="53"/>
      <c r="L133" s="54"/>
    </row>
    <row r="134" ht="22.5" customHeight="1" spans="1:12">
      <c r="A134" s="29" t="s">
        <v>23</v>
      </c>
      <c r="B134" s="80"/>
      <c r="C134" s="30"/>
      <c r="D134" s="31">
        <f t="shared" si="58"/>
        <v>473.34452</v>
      </c>
      <c r="E134" s="31">
        <f>SUM(E131:E133)</f>
        <v>0</v>
      </c>
      <c r="F134" s="31">
        <f t="shared" ref="F134:I134" si="62">SUM(F131:F133)</f>
        <v>449.66952</v>
      </c>
      <c r="G134" s="31">
        <f t="shared" si="62"/>
        <v>0</v>
      </c>
      <c r="H134" s="31">
        <f t="shared" si="62"/>
        <v>23.675</v>
      </c>
      <c r="I134" s="31">
        <f t="shared" si="62"/>
        <v>0</v>
      </c>
      <c r="J134" s="60" t="s">
        <v>92</v>
      </c>
      <c r="K134" s="53"/>
      <c r="L134" s="54"/>
    </row>
    <row r="135" ht="22.5" customHeight="1" spans="1:12">
      <c r="A135" s="34" t="s">
        <v>30</v>
      </c>
      <c r="B135" s="34"/>
      <c r="C135" s="35"/>
      <c r="D135" s="30"/>
      <c r="E135" s="30"/>
      <c r="F135" s="30"/>
      <c r="G135" s="30"/>
      <c r="H135" s="30"/>
      <c r="I135" s="30"/>
      <c r="J135" s="60"/>
      <c r="K135" s="53"/>
      <c r="L135" s="54"/>
    </row>
    <row r="136" ht="22.5" customHeight="1" spans="1:12">
      <c r="A136" s="40" t="s">
        <v>93</v>
      </c>
      <c r="B136" s="41"/>
      <c r="C136" s="30">
        <v>2022</v>
      </c>
      <c r="D136" s="31">
        <f t="shared" ref="D136:D137" si="63">SUM(E136:I136)</f>
        <v>473.34452</v>
      </c>
      <c r="E136" s="31">
        <v>0</v>
      </c>
      <c r="F136" s="31">
        <v>449.66952</v>
      </c>
      <c r="G136" s="31">
        <v>0</v>
      </c>
      <c r="H136" s="31">
        <v>23.675</v>
      </c>
      <c r="I136" s="31">
        <v>0</v>
      </c>
      <c r="J136" s="60"/>
      <c r="K136" s="53"/>
      <c r="L136" s="54"/>
    </row>
    <row r="137" ht="22.5" customHeight="1" spans="1:12">
      <c r="A137" s="18" t="s">
        <v>94</v>
      </c>
      <c r="B137" s="77"/>
      <c r="C137" s="43">
        <v>2022</v>
      </c>
      <c r="D137" s="21">
        <f t="shared" si="63"/>
        <v>20016.20484</v>
      </c>
      <c r="E137" s="44">
        <f>E141+E145+E149+E153+E157+E161+E167</f>
        <v>0</v>
      </c>
      <c r="F137" s="44">
        <f t="shared" ref="F137:I137" si="64">F141+F145+F149+F153+F157+F161+F167</f>
        <v>4108.94013</v>
      </c>
      <c r="G137" s="44">
        <f t="shared" si="64"/>
        <v>0</v>
      </c>
      <c r="H137" s="44">
        <f t="shared" si="64"/>
        <v>15907.26471</v>
      </c>
      <c r="I137" s="44">
        <f t="shared" si="64"/>
        <v>0</v>
      </c>
      <c r="J137" s="60"/>
      <c r="K137" s="53"/>
      <c r="L137" s="54"/>
    </row>
    <row r="138" ht="22.5" customHeight="1" spans="1:12">
      <c r="A138" s="18"/>
      <c r="B138" s="78"/>
      <c r="C138" s="43">
        <v>2023</v>
      </c>
      <c r="D138" s="21">
        <f t="shared" ref="D138:D144" si="65">SUM(E138:I138)</f>
        <v>7960.12966</v>
      </c>
      <c r="E138" s="44">
        <f t="shared" ref="E138:I139" si="66">E142+E146+E150+E154+E158+E162+E168</f>
        <v>0</v>
      </c>
      <c r="F138" s="44">
        <f t="shared" si="66"/>
        <v>0</v>
      </c>
      <c r="G138" s="44">
        <f t="shared" si="66"/>
        <v>0</v>
      </c>
      <c r="H138" s="44">
        <f t="shared" si="66"/>
        <v>7960.12966</v>
      </c>
      <c r="I138" s="44">
        <f t="shared" si="66"/>
        <v>0</v>
      </c>
      <c r="J138" s="60"/>
      <c r="K138" s="53"/>
      <c r="L138" s="54"/>
    </row>
    <row r="139" ht="22.5" customHeight="1" spans="1:12">
      <c r="A139" s="18"/>
      <c r="B139" s="78"/>
      <c r="C139" s="43">
        <v>2024</v>
      </c>
      <c r="D139" s="21">
        <f t="shared" si="65"/>
        <v>11416.35583</v>
      </c>
      <c r="E139" s="44">
        <f t="shared" si="66"/>
        <v>0</v>
      </c>
      <c r="F139" s="44">
        <f t="shared" si="66"/>
        <v>0</v>
      </c>
      <c r="G139" s="44">
        <f t="shared" si="66"/>
        <v>0</v>
      </c>
      <c r="H139" s="44">
        <f t="shared" si="66"/>
        <v>11416.35583</v>
      </c>
      <c r="I139" s="44">
        <f t="shared" si="66"/>
        <v>0</v>
      </c>
      <c r="J139" s="60"/>
      <c r="K139" s="53"/>
      <c r="L139" s="54"/>
    </row>
    <row r="140" ht="22.5" customHeight="1" spans="1:12">
      <c r="A140" s="17" t="s">
        <v>23</v>
      </c>
      <c r="B140" s="17"/>
      <c r="C140" s="43"/>
      <c r="D140" s="21">
        <f t="shared" si="65"/>
        <v>39392.69033</v>
      </c>
      <c r="E140" s="21">
        <f>SUM(E137:E139)</f>
        <v>0</v>
      </c>
      <c r="F140" s="21">
        <f t="shared" ref="F140:I140" si="67">SUM(F137:F139)</f>
        <v>4108.94013</v>
      </c>
      <c r="G140" s="21">
        <f t="shared" si="67"/>
        <v>0</v>
      </c>
      <c r="H140" s="21">
        <f t="shared" si="67"/>
        <v>35283.7502</v>
      </c>
      <c r="I140" s="21">
        <f t="shared" si="67"/>
        <v>0</v>
      </c>
      <c r="J140" s="60"/>
      <c r="K140" s="53"/>
      <c r="L140" s="54"/>
    </row>
    <row r="141" ht="22.5" customHeight="1" spans="1:12">
      <c r="A141" s="29" t="s">
        <v>95</v>
      </c>
      <c r="B141" s="11" t="s">
        <v>46</v>
      </c>
      <c r="C141" s="30">
        <v>2022</v>
      </c>
      <c r="D141" s="31">
        <f t="shared" si="65"/>
        <v>5879</v>
      </c>
      <c r="E141" s="48">
        <v>0</v>
      </c>
      <c r="F141" s="48">
        <v>0</v>
      </c>
      <c r="G141" s="48">
        <v>0</v>
      </c>
      <c r="H141" s="48">
        <v>5879</v>
      </c>
      <c r="I141" s="48">
        <v>0</v>
      </c>
      <c r="J141" s="60"/>
      <c r="K141" s="53"/>
      <c r="L141" s="54"/>
    </row>
    <row r="142" ht="22.5" customHeight="1" spans="1:12">
      <c r="A142" s="29"/>
      <c r="B142" s="32"/>
      <c r="C142" s="30">
        <v>2023</v>
      </c>
      <c r="D142" s="31">
        <f t="shared" si="65"/>
        <v>2960.12966</v>
      </c>
      <c r="E142" s="48">
        <v>0</v>
      </c>
      <c r="F142" s="48">
        <v>0</v>
      </c>
      <c r="G142" s="48">
        <v>0</v>
      </c>
      <c r="H142" s="48">
        <f>6230.53066-3270.401</f>
        <v>2960.12966</v>
      </c>
      <c r="I142" s="48">
        <v>0</v>
      </c>
      <c r="J142" s="60"/>
      <c r="K142" s="53"/>
      <c r="L142" s="54"/>
    </row>
    <row r="143" ht="22.5" customHeight="1" spans="1:12">
      <c r="A143" s="29"/>
      <c r="B143" s="33"/>
      <c r="C143" s="30">
        <v>2024</v>
      </c>
      <c r="D143" s="31">
        <f t="shared" si="65"/>
        <v>6405</v>
      </c>
      <c r="E143" s="48">
        <v>0</v>
      </c>
      <c r="F143" s="48">
        <v>0</v>
      </c>
      <c r="G143" s="48">
        <v>0</v>
      </c>
      <c r="H143" s="48">
        <v>6405</v>
      </c>
      <c r="I143" s="48">
        <v>0</v>
      </c>
      <c r="J143" s="60"/>
      <c r="K143" s="53"/>
      <c r="L143" s="54"/>
    </row>
    <row r="144" ht="22.5" customHeight="1" spans="1:12">
      <c r="A144" s="75" t="s">
        <v>23</v>
      </c>
      <c r="B144" s="76"/>
      <c r="C144" s="30"/>
      <c r="D144" s="31">
        <f t="shared" si="65"/>
        <v>15244.12966</v>
      </c>
      <c r="E144" s="31">
        <f>SUM(E141:E143)</f>
        <v>0</v>
      </c>
      <c r="F144" s="31">
        <f t="shared" ref="F144:I144" si="68">SUM(F141:F143)</f>
        <v>0</v>
      </c>
      <c r="G144" s="31">
        <f t="shared" si="68"/>
        <v>0</v>
      </c>
      <c r="H144" s="31">
        <f t="shared" si="68"/>
        <v>15244.12966</v>
      </c>
      <c r="I144" s="31">
        <f t="shared" si="68"/>
        <v>0</v>
      </c>
      <c r="J144" s="60" t="s">
        <v>96</v>
      </c>
      <c r="K144" s="53"/>
      <c r="L144" s="54"/>
    </row>
    <row r="145" ht="22.5" customHeight="1" spans="1:12">
      <c r="A145" s="29" t="s">
        <v>97</v>
      </c>
      <c r="B145" s="11" t="s">
        <v>46</v>
      </c>
      <c r="C145" s="30">
        <v>2022</v>
      </c>
      <c r="D145" s="31">
        <f t="shared" ref="D145:D170" si="69">SUM(E145:I145)</f>
        <v>177.7495</v>
      </c>
      <c r="E145" s="48">
        <v>0</v>
      </c>
      <c r="F145" s="48">
        <v>0</v>
      </c>
      <c r="G145" s="48">
        <v>0</v>
      </c>
      <c r="H145" s="48">
        <v>177.7495</v>
      </c>
      <c r="I145" s="48">
        <v>0</v>
      </c>
      <c r="J145" s="60"/>
      <c r="K145" s="53"/>
      <c r="L145" s="54"/>
    </row>
    <row r="146" ht="22.5" customHeight="1" spans="1:12">
      <c r="A146" s="29"/>
      <c r="B146" s="32"/>
      <c r="C146" s="30">
        <v>2023</v>
      </c>
      <c r="D146" s="31">
        <f t="shared" si="69"/>
        <v>100</v>
      </c>
      <c r="E146" s="48">
        <v>0</v>
      </c>
      <c r="F146" s="48">
        <v>0</v>
      </c>
      <c r="G146" s="48">
        <v>0</v>
      </c>
      <c r="H146" s="48">
        <v>100</v>
      </c>
      <c r="I146" s="48">
        <v>0</v>
      </c>
      <c r="J146" s="60"/>
      <c r="K146" s="53"/>
      <c r="L146" s="54"/>
    </row>
    <row r="147" ht="22.5" customHeight="1" spans="1:12">
      <c r="A147" s="29"/>
      <c r="B147" s="33"/>
      <c r="C147" s="30">
        <v>2024</v>
      </c>
      <c r="D147" s="31">
        <f t="shared" si="69"/>
        <v>100</v>
      </c>
      <c r="E147" s="48">
        <v>0</v>
      </c>
      <c r="F147" s="48">
        <v>0</v>
      </c>
      <c r="G147" s="48">
        <v>0</v>
      </c>
      <c r="H147" s="48">
        <v>100</v>
      </c>
      <c r="I147" s="48">
        <v>0</v>
      </c>
      <c r="J147" s="60"/>
      <c r="K147" s="53"/>
      <c r="L147" s="54"/>
    </row>
    <row r="148" ht="22.5" customHeight="1" spans="1:12">
      <c r="A148" s="75" t="s">
        <v>23</v>
      </c>
      <c r="B148" s="76"/>
      <c r="C148" s="30"/>
      <c r="D148" s="31">
        <f t="shared" si="69"/>
        <v>377.7495</v>
      </c>
      <c r="E148" s="31">
        <f>SUM(E145:E147)</f>
        <v>0</v>
      </c>
      <c r="F148" s="31">
        <f t="shared" ref="F148:I148" si="70">SUM(F145:F147)</f>
        <v>0</v>
      </c>
      <c r="G148" s="31">
        <f t="shared" si="70"/>
        <v>0</v>
      </c>
      <c r="H148" s="31">
        <f t="shared" si="70"/>
        <v>377.7495</v>
      </c>
      <c r="I148" s="31">
        <f t="shared" si="70"/>
        <v>0</v>
      </c>
      <c r="J148" s="60" t="s">
        <v>98</v>
      </c>
      <c r="K148" s="53"/>
      <c r="L148" s="54"/>
    </row>
    <row r="149" ht="22.5" customHeight="1" spans="1:12">
      <c r="A149" s="29" t="s">
        <v>99</v>
      </c>
      <c r="B149" s="11" t="s">
        <v>46</v>
      </c>
      <c r="C149" s="30">
        <v>2022</v>
      </c>
      <c r="D149" s="31">
        <f t="shared" si="69"/>
        <v>2731.1595</v>
      </c>
      <c r="E149" s="48">
        <v>0</v>
      </c>
      <c r="F149" s="48">
        <v>0</v>
      </c>
      <c r="G149" s="48">
        <v>0</v>
      </c>
      <c r="H149" s="48">
        <v>2731.1595</v>
      </c>
      <c r="I149" s="48">
        <v>0</v>
      </c>
      <c r="J149" s="60"/>
      <c r="K149" s="53"/>
      <c r="L149" s="54"/>
    </row>
    <row r="150" ht="22.5" customHeight="1" spans="1:12">
      <c r="A150" s="29"/>
      <c r="B150" s="32"/>
      <c r="C150" s="30">
        <v>2023</v>
      </c>
      <c r="D150" s="31">
        <f t="shared" si="69"/>
        <v>1000</v>
      </c>
      <c r="E150" s="48">
        <v>0</v>
      </c>
      <c r="F150" s="48">
        <v>0</v>
      </c>
      <c r="G150" s="48">
        <v>0</v>
      </c>
      <c r="H150" s="48">
        <v>1000</v>
      </c>
      <c r="I150" s="48">
        <v>0</v>
      </c>
      <c r="J150" s="60"/>
      <c r="K150" s="53"/>
      <c r="L150" s="54"/>
    </row>
    <row r="151" ht="22.5" customHeight="1" spans="1:12">
      <c r="A151" s="29"/>
      <c r="B151" s="33"/>
      <c r="C151" s="30">
        <v>2024</v>
      </c>
      <c r="D151" s="31">
        <f t="shared" si="69"/>
        <v>1000</v>
      </c>
      <c r="E151" s="48">
        <v>0</v>
      </c>
      <c r="F151" s="48">
        <v>0</v>
      </c>
      <c r="G151" s="48">
        <v>0</v>
      </c>
      <c r="H151" s="48">
        <v>1000</v>
      </c>
      <c r="I151" s="48">
        <v>0</v>
      </c>
      <c r="J151" s="60"/>
      <c r="K151" s="53"/>
      <c r="L151" s="54"/>
    </row>
    <row r="152" ht="22.5" customHeight="1" spans="1:12">
      <c r="A152" s="75" t="s">
        <v>23</v>
      </c>
      <c r="B152" s="76"/>
      <c r="C152" s="30"/>
      <c r="D152" s="31">
        <f t="shared" si="69"/>
        <v>4731.1595</v>
      </c>
      <c r="E152" s="31">
        <f>SUM(E149:E151)</f>
        <v>0</v>
      </c>
      <c r="F152" s="31">
        <f t="shared" ref="F152:I152" si="71">SUM(F149:F151)</f>
        <v>0</v>
      </c>
      <c r="G152" s="31">
        <f t="shared" si="71"/>
        <v>0</v>
      </c>
      <c r="H152" s="31">
        <f t="shared" si="71"/>
        <v>4731.1595</v>
      </c>
      <c r="I152" s="31">
        <f t="shared" si="71"/>
        <v>0</v>
      </c>
      <c r="J152" s="60" t="s">
        <v>100</v>
      </c>
      <c r="K152" s="53"/>
      <c r="L152" s="54"/>
    </row>
    <row r="153" ht="22.5" customHeight="1" spans="1:12">
      <c r="A153" s="29" t="s">
        <v>101</v>
      </c>
      <c r="B153" s="11" t="s">
        <v>68</v>
      </c>
      <c r="C153" s="30">
        <v>2022</v>
      </c>
      <c r="D153" s="31">
        <f t="shared" si="69"/>
        <v>800</v>
      </c>
      <c r="E153" s="48">
        <v>0</v>
      </c>
      <c r="F153" s="48">
        <v>0</v>
      </c>
      <c r="G153" s="48">
        <v>0</v>
      </c>
      <c r="H153" s="48">
        <v>800</v>
      </c>
      <c r="I153" s="48">
        <v>0</v>
      </c>
      <c r="J153" s="60"/>
      <c r="K153" s="53"/>
      <c r="L153" s="54"/>
    </row>
    <row r="154" ht="22.5" customHeight="1" spans="1:12">
      <c r="A154" s="29"/>
      <c r="B154" s="32"/>
      <c r="C154" s="30">
        <v>2023</v>
      </c>
      <c r="D154" s="31">
        <f t="shared" si="69"/>
        <v>1700</v>
      </c>
      <c r="E154" s="48">
        <v>0</v>
      </c>
      <c r="F154" s="48">
        <v>0</v>
      </c>
      <c r="G154" s="48">
        <v>0</v>
      </c>
      <c r="H154" s="48">
        <v>1700</v>
      </c>
      <c r="I154" s="48">
        <v>0</v>
      </c>
      <c r="J154" s="60"/>
      <c r="K154" s="53"/>
      <c r="L154" s="54"/>
    </row>
    <row r="155" ht="22.5" customHeight="1" spans="1:12">
      <c r="A155" s="29"/>
      <c r="B155" s="33"/>
      <c r="C155" s="30">
        <v>2024</v>
      </c>
      <c r="D155" s="31">
        <f t="shared" si="69"/>
        <v>700</v>
      </c>
      <c r="E155" s="48">
        <v>0</v>
      </c>
      <c r="F155" s="48">
        <v>0</v>
      </c>
      <c r="G155" s="48">
        <v>0</v>
      </c>
      <c r="H155" s="48">
        <v>700</v>
      </c>
      <c r="I155" s="48">
        <v>0</v>
      </c>
      <c r="J155" s="60"/>
      <c r="K155" s="53"/>
      <c r="L155" s="54"/>
    </row>
    <row r="156" ht="22.5" customHeight="1" spans="1:12">
      <c r="A156" s="75" t="s">
        <v>23</v>
      </c>
      <c r="B156" s="76"/>
      <c r="C156" s="30"/>
      <c r="D156" s="31">
        <f t="shared" si="69"/>
        <v>3200</v>
      </c>
      <c r="E156" s="31">
        <f>SUM(E153:E155)</f>
        <v>0</v>
      </c>
      <c r="F156" s="31">
        <f t="shared" ref="F156:I156" si="72">SUM(F153:F155)</f>
        <v>0</v>
      </c>
      <c r="G156" s="31">
        <f t="shared" si="72"/>
        <v>0</v>
      </c>
      <c r="H156" s="31">
        <f t="shared" si="72"/>
        <v>3200</v>
      </c>
      <c r="I156" s="31">
        <f t="shared" si="72"/>
        <v>0</v>
      </c>
      <c r="J156" s="60" t="s">
        <v>102</v>
      </c>
      <c r="K156" s="53"/>
      <c r="L156" s="54"/>
    </row>
    <row r="157" ht="22.5" customHeight="1" spans="1:12">
      <c r="A157" s="29" t="s">
        <v>103</v>
      </c>
      <c r="B157" s="11" t="s">
        <v>46</v>
      </c>
      <c r="C157" s="30">
        <v>2022</v>
      </c>
      <c r="D157" s="31">
        <f t="shared" si="69"/>
        <v>5849.38071</v>
      </c>
      <c r="E157" s="48">
        <v>0</v>
      </c>
      <c r="F157" s="48">
        <v>0</v>
      </c>
      <c r="G157" s="48">
        <v>0</v>
      </c>
      <c r="H157" s="48">
        <v>5849.38071</v>
      </c>
      <c r="I157" s="48">
        <v>0</v>
      </c>
      <c r="J157" s="60"/>
      <c r="K157" s="53"/>
      <c r="L157" s="54"/>
    </row>
    <row r="158" ht="22.5" customHeight="1" spans="1:12">
      <c r="A158" s="29"/>
      <c r="B158" s="32"/>
      <c r="C158" s="30">
        <v>2023</v>
      </c>
      <c r="D158" s="31">
        <f t="shared" si="69"/>
        <v>2200</v>
      </c>
      <c r="E158" s="48">
        <v>0</v>
      </c>
      <c r="F158" s="48">
        <v>0</v>
      </c>
      <c r="G158" s="48">
        <v>0</v>
      </c>
      <c r="H158" s="48">
        <f>3600-1400</f>
        <v>2200</v>
      </c>
      <c r="I158" s="48">
        <v>0</v>
      </c>
      <c r="J158" s="60"/>
      <c r="K158" s="53"/>
      <c r="L158" s="54"/>
    </row>
    <row r="159" ht="22.5" customHeight="1" spans="1:12">
      <c r="A159" s="29"/>
      <c r="B159" s="33"/>
      <c r="C159" s="30">
        <v>2024</v>
      </c>
      <c r="D159" s="31">
        <f t="shared" si="69"/>
        <v>3211.35583</v>
      </c>
      <c r="E159" s="48">
        <v>0</v>
      </c>
      <c r="F159" s="48">
        <v>0</v>
      </c>
      <c r="G159" s="48">
        <v>0</v>
      </c>
      <c r="H159" s="48">
        <v>3211.35583</v>
      </c>
      <c r="I159" s="48">
        <v>0</v>
      </c>
      <c r="J159" s="60"/>
      <c r="K159" s="53"/>
      <c r="L159" s="54"/>
    </row>
    <row r="160" ht="22.5" customHeight="1" spans="1:12">
      <c r="A160" s="75" t="s">
        <v>23</v>
      </c>
      <c r="B160" s="76"/>
      <c r="C160" s="30"/>
      <c r="D160" s="31">
        <f t="shared" si="69"/>
        <v>11260.73654</v>
      </c>
      <c r="E160" s="31">
        <f>SUM(E157:E159)</f>
        <v>0</v>
      </c>
      <c r="F160" s="31">
        <f t="shared" ref="F160:I160" si="73">SUM(F157:F159)</f>
        <v>0</v>
      </c>
      <c r="G160" s="31">
        <f t="shared" si="73"/>
        <v>0</v>
      </c>
      <c r="H160" s="31">
        <f t="shared" si="73"/>
        <v>11260.73654</v>
      </c>
      <c r="I160" s="31">
        <f t="shared" si="73"/>
        <v>0</v>
      </c>
      <c r="J160" s="60" t="s">
        <v>104</v>
      </c>
      <c r="K160" s="53"/>
      <c r="L160" s="54"/>
    </row>
    <row r="161" ht="57.75" customHeight="1" spans="1:12">
      <c r="A161" s="29" t="s">
        <v>105</v>
      </c>
      <c r="B161" s="11" t="s">
        <v>46</v>
      </c>
      <c r="C161" s="30">
        <v>2022</v>
      </c>
      <c r="D161" s="31">
        <f t="shared" si="69"/>
        <v>1262.73965</v>
      </c>
      <c r="E161" s="48">
        <v>0</v>
      </c>
      <c r="F161" s="48">
        <v>958.60965</v>
      </c>
      <c r="G161" s="48">
        <v>0</v>
      </c>
      <c r="H161" s="48">
        <v>304.13</v>
      </c>
      <c r="I161" s="48">
        <v>0</v>
      </c>
      <c r="J161" s="60"/>
      <c r="K161" s="53"/>
      <c r="L161" s="54"/>
    </row>
    <row r="162" ht="22.5" customHeight="1" spans="1:12">
      <c r="A162" s="29"/>
      <c r="B162" s="32"/>
      <c r="C162" s="30">
        <v>2023</v>
      </c>
      <c r="D162" s="31">
        <f t="shared" si="69"/>
        <v>0</v>
      </c>
      <c r="E162" s="48">
        <v>0</v>
      </c>
      <c r="F162" s="48">
        <v>0</v>
      </c>
      <c r="G162" s="48">
        <v>0</v>
      </c>
      <c r="H162" s="48">
        <v>0</v>
      </c>
      <c r="I162" s="48">
        <v>0</v>
      </c>
      <c r="J162" s="60"/>
      <c r="K162" s="53"/>
      <c r="L162" s="54"/>
    </row>
    <row r="163" ht="22.5" customHeight="1" spans="1:12">
      <c r="A163" s="29"/>
      <c r="B163" s="33"/>
      <c r="C163" s="30">
        <v>2024</v>
      </c>
      <c r="D163" s="31">
        <f t="shared" si="69"/>
        <v>0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60"/>
      <c r="K163" s="53"/>
      <c r="L163" s="54"/>
    </row>
    <row r="164" ht="22.5" customHeight="1" spans="1:12">
      <c r="A164" s="75" t="s">
        <v>23</v>
      </c>
      <c r="B164" s="76"/>
      <c r="C164" s="30"/>
      <c r="D164" s="31">
        <f t="shared" si="69"/>
        <v>1262.73965</v>
      </c>
      <c r="E164" s="31">
        <f>SUM(E161:E163)</f>
        <v>0</v>
      </c>
      <c r="F164" s="31">
        <f t="shared" ref="F164:I164" si="74">SUM(F161:F163)</f>
        <v>958.60965</v>
      </c>
      <c r="G164" s="31">
        <f t="shared" si="74"/>
        <v>0</v>
      </c>
      <c r="H164" s="31">
        <f t="shared" si="74"/>
        <v>304.13</v>
      </c>
      <c r="I164" s="31">
        <f t="shared" si="74"/>
        <v>0</v>
      </c>
      <c r="J164" s="60"/>
      <c r="K164" s="53"/>
      <c r="L164" s="54"/>
    </row>
    <row r="165" ht="22.5" customHeight="1" spans="1:12">
      <c r="A165" s="34" t="s">
        <v>30</v>
      </c>
      <c r="B165" s="34"/>
      <c r="C165" s="35"/>
      <c r="D165" s="30"/>
      <c r="E165" s="30"/>
      <c r="F165" s="30"/>
      <c r="G165" s="30"/>
      <c r="H165" s="30"/>
      <c r="I165" s="30"/>
      <c r="J165" s="60"/>
      <c r="K165" s="53"/>
      <c r="L165" s="54"/>
    </row>
    <row r="166" ht="22.5" customHeight="1" spans="1:12">
      <c r="A166" s="40" t="s">
        <v>106</v>
      </c>
      <c r="B166" s="41"/>
      <c r="C166" s="30">
        <v>2022</v>
      </c>
      <c r="D166" s="31">
        <f t="shared" ref="D166" si="75">SUM(E166:I166)</f>
        <v>1262.73965</v>
      </c>
      <c r="E166" s="31">
        <v>0</v>
      </c>
      <c r="F166" s="48">
        <v>958.60965</v>
      </c>
      <c r="G166" s="31">
        <v>0</v>
      </c>
      <c r="H166" s="31">
        <v>304.13</v>
      </c>
      <c r="I166" s="31">
        <v>0</v>
      </c>
      <c r="J166" s="60" t="s">
        <v>107</v>
      </c>
      <c r="K166" s="53"/>
      <c r="L166" s="54"/>
    </row>
    <row r="167" ht="67.5" customHeight="1" spans="1:12">
      <c r="A167" s="29" t="s">
        <v>108</v>
      </c>
      <c r="B167" s="11" t="s">
        <v>46</v>
      </c>
      <c r="C167" s="30">
        <v>2022</v>
      </c>
      <c r="D167" s="31">
        <f t="shared" si="69"/>
        <v>3316.17548</v>
      </c>
      <c r="E167" s="48">
        <v>0</v>
      </c>
      <c r="F167" s="48">
        <f>F172+F173+F174</f>
        <v>3150.33048</v>
      </c>
      <c r="G167" s="48">
        <v>0</v>
      </c>
      <c r="H167" s="48">
        <f>H172+H173+H174</f>
        <v>165.845</v>
      </c>
      <c r="I167" s="48">
        <v>0</v>
      </c>
      <c r="J167" s="60"/>
      <c r="K167" s="53"/>
      <c r="L167" s="54"/>
    </row>
    <row r="168" ht="22.5" customHeight="1" spans="1:12">
      <c r="A168" s="29"/>
      <c r="B168" s="32"/>
      <c r="C168" s="30">
        <v>2023</v>
      </c>
      <c r="D168" s="31">
        <f t="shared" si="69"/>
        <v>0</v>
      </c>
      <c r="E168" s="48">
        <v>0</v>
      </c>
      <c r="F168" s="48">
        <v>0</v>
      </c>
      <c r="G168" s="48">
        <v>0</v>
      </c>
      <c r="H168" s="48">
        <v>0</v>
      </c>
      <c r="I168" s="48">
        <v>0</v>
      </c>
      <c r="J168" s="60"/>
      <c r="K168" s="53"/>
      <c r="L168" s="54"/>
    </row>
    <row r="169" ht="22.5" customHeight="1" spans="1:12">
      <c r="A169" s="29"/>
      <c r="B169" s="33"/>
      <c r="C169" s="30">
        <v>2024</v>
      </c>
      <c r="D169" s="31">
        <f t="shared" si="69"/>
        <v>0</v>
      </c>
      <c r="E169" s="48">
        <v>0</v>
      </c>
      <c r="F169" s="48">
        <v>0</v>
      </c>
      <c r="G169" s="48">
        <v>0</v>
      </c>
      <c r="H169" s="48">
        <v>0</v>
      </c>
      <c r="I169" s="48">
        <v>0</v>
      </c>
      <c r="J169" s="60"/>
      <c r="K169" s="53"/>
      <c r="L169" s="54"/>
    </row>
    <row r="170" ht="22.5" customHeight="1" spans="1:12">
      <c r="A170" s="75" t="s">
        <v>23</v>
      </c>
      <c r="B170" s="76"/>
      <c r="C170" s="30"/>
      <c r="D170" s="31">
        <f t="shared" si="69"/>
        <v>3316.17548</v>
      </c>
      <c r="E170" s="31">
        <f>SUM(E167:E169)</f>
        <v>0</v>
      </c>
      <c r="F170" s="31">
        <f t="shared" ref="F170:I170" si="76">SUM(F167:F169)</f>
        <v>3150.33048</v>
      </c>
      <c r="G170" s="31">
        <f t="shared" si="76"/>
        <v>0</v>
      </c>
      <c r="H170" s="31">
        <f t="shared" si="76"/>
        <v>165.845</v>
      </c>
      <c r="I170" s="31">
        <f t="shared" si="76"/>
        <v>0</v>
      </c>
      <c r="J170" s="60" t="s">
        <v>92</v>
      </c>
      <c r="K170" s="53"/>
      <c r="L170" s="54"/>
    </row>
    <row r="171" ht="22.5" customHeight="1" spans="1:12">
      <c r="A171" s="34" t="s">
        <v>30</v>
      </c>
      <c r="B171" s="34"/>
      <c r="C171" s="35"/>
      <c r="D171" s="30"/>
      <c r="E171" s="30"/>
      <c r="F171" s="30"/>
      <c r="G171" s="30"/>
      <c r="H171" s="30"/>
      <c r="I171" s="30"/>
      <c r="J171" s="60"/>
      <c r="K171" s="53"/>
      <c r="L171" s="54"/>
    </row>
    <row r="172" ht="22.5" customHeight="1" spans="1:12">
      <c r="A172" s="40" t="s">
        <v>109</v>
      </c>
      <c r="B172" s="41"/>
      <c r="C172" s="30">
        <v>2022</v>
      </c>
      <c r="D172" s="31">
        <f t="shared" ref="D172:D175" si="77">SUM(E172:I172)</f>
        <v>2399.99775</v>
      </c>
      <c r="E172" s="31">
        <v>0</v>
      </c>
      <c r="F172" s="31">
        <v>2279.97375</v>
      </c>
      <c r="G172" s="31">
        <v>0</v>
      </c>
      <c r="H172" s="31">
        <v>120.024</v>
      </c>
      <c r="I172" s="31">
        <v>0</v>
      </c>
      <c r="J172" s="60"/>
      <c r="K172" s="53"/>
      <c r="L172" s="54"/>
    </row>
    <row r="173" ht="33.75" customHeight="1" spans="1:12">
      <c r="A173" s="40" t="s">
        <v>110</v>
      </c>
      <c r="B173" s="41"/>
      <c r="C173" s="30">
        <v>2022</v>
      </c>
      <c r="D173" s="31">
        <f t="shared" si="77"/>
        <v>215.25149</v>
      </c>
      <c r="E173" s="31">
        <v>0</v>
      </c>
      <c r="F173" s="31">
        <v>204.48549</v>
      </c>
      <c r="G173" s="31">
        <v>0</v>
      </c>
      <c r="H173" s="31">
        <v>10.766</v>
      </c>
      <c r="I173" s="31">
        <v>0</v>
      </c>
      <c r="J173" s="60"/>
      <c r="K173" s="53"/>
      <c r="L173" s="54"/>
    </row>
    <row r="174" ht="22.5" customHeight="1" spans="1:12">
      <c r="A174" s="40" t="s">
        <v>111</v>
      </c>
      <c r="B174" s="41"/>
      <c r="C174" s="30">
        <v>2022</v>
      </c>
      <c r="D174" s="31">
        <f t="shared" si="77"/>
        <v>700.92624</v>
      </c>
      <c r="E174" s="31">
        <v>0</v>
      </c>
      <c r="F174" s="31">
        <v>665.87124</v>
      </c>
      <c r="G174" s="31">
        <v>0</v>
      </c>
      <c r="H174" s="31">
        <v>35.055</v>
      </c>
      <c r="I174" s="31">
        <v>0</v>
      </c>
      <c r="J174" s="60"/>
      <c r="K174" s="53"/>
      <c r="L174" s="54"/>
    </row>
    <row r="175" ht="22.5" customHeight="1" spans="1:12">
      <c r="A175" s="18" t="s">
        <v>112</v>
      </c>
      <c r="B175" s="34"/>
      <c r="C175" s="43">
        <v>2022</v>
      </c>
      <c r="D175" s="21">
        <f t="shared" si="77"/>
        <v>228.0416</v>
      </c>
      <c r="E175" s="44">
        <f>E179+E183</f>
        <v>0</v>
      </c>
      <c r="F175" s="44">
        <f t="shared" ref="F175:I175" si="78">F179+F183</f>
        <v>0</v>
      </c>
      <c r="G175" s="44">
        <f t="shared" si="78"/>
        <v>0</v>
      </c>
      <c r="H175" s="44">
        <f t="shared" si="78"/>
        <v>228.0416</v>
      </c>
      <c r="I175" s="44">
        <f t="shared" si="78"/>
        <v>0</v>
      </c>
      <c r="J175" s="60"/>
      <c r="K175" s="53"/>
      <c r="L175" s="54"/>
    </row>
    <row r="176" ht="22.5" customHeight="1" spans="1:12">
      <c r="A176" s="18"/>
      <c r="B176" s="34"/>
      <c r="C176" s="43">
        <v>2023</v>
      </c>
      <c r="D176" s="21">
        <f t="shared" ref="D176:D187" si="79">SUM(E176:I176)</f>
        <v>275</v>
      </c>
      <c r="E176" s="44">
        <f t="shared" ref="E176:I177" si="80">E180+E184</f>
        <v>0</v>
      </c>
      <c r="F176" s="44">
        <f t="shared" si="80"/>
        <v>0</v>
      </c>
      <c r="G176" s="44">
        <f t="shared" si="80"/>
        <v>0</v>
      </c>
      <c r="H176" s="44">
        <f t="shared" si="80"/>
        <v>275</v>
      </c>
      <c r="I176" s="44">
        <f t="shared" si="80"/>
        <v>0</v>
      </c>
      <c r="J176" s="60"/>
      <c r="K176" s="53"/>
      <c r="L176" s="54"/>
    </row>
    <row r="177" ht="22.5" customHeight="1" spans="1:12">
      <c r="A177" s="18"/>
      <c r="B177" s="34"/>
      <c r="C177" s="43">
        <v>2024</v>
      </c>
      <c r="D177" s="21">
        <f t="shared" si="79"/>
        <v>275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4">
        <f t="shared" si="80"/>
        <v>275</v>
      </c>
      <c r="I177" s="44">
        <f t="shared" si="80"/>
        <v>0</v>
      </c>
      <c r="J177" s="60"/>
      <c r="K177" s="53"/>
      <c r="L177" s="54"/>
    </row>
    <row r="178" ht="22.5" customHeight="1" spans="1:12">
      <c r="A178" s="75" t="s">
        <v>23</v>
      </c>
      <c r="B178" s="76"/>
      <c r="C178" s="43"/>
      <c r="D178" s="21">
        <f t="shared" si="79"/>
        <v>778.0416</v>
      </c>
      <c r="E178" s="21">
        <f>SUM(E175:E177)</f>
        <v>0</v>
      </c>
      <c r="F178" s="21">
        <f t="shared" ref="F178:I178" si="81">SUM(F175:F177)</f>
        <v>0</v>
      </c>
      <c r="G178" s="21">
        <f t="shared" si="81"/>
        <v>0</v>
      </c>
      <c r="H178" s="21">
        <f t="shared" si="81"/>
        <v>778.0416</v>
      </c>
      <c r="I178" s="21">
        <f t="shared" si="81"/>
        <v>0</v>
      </c>
      <c r="J178" s="60"/>
      <c r="K178" s="53"/>
      <c r="L178" s="54"/>
    </row>
    <row r="179" ht="22.5" customHeight="1" spans="1:12">
      <c r="A179" s="29" t="s">
        <v>113</v>
      </c>
      <c r="B179" s="11" t="s">
        <v>68</v>
      </c>
      <c r="C179" s="30">
        <v>2022</v>
      </c>
      <c r="D179" s="31">
        <f t="shared" si="79"/>
        <v>228.0416</v>
      </c>
      <c r="E179" s="48">
        <v>0</v>
      </c>
      <c r="F179" s="48">
        <v>0</v>
      </c>
      <c r="G179" s="48">
        <v>0</v>
      </c>
      <c r="H179" s="48">
        <v>228.0416</v>
      </c>
      <c r="I179" s="48">
        <v>0</v>
      </c>
      <c r="J179" s="60"/>
      <c r="K179" s="53"/>
      <c r="L179" s="54"/>
    </row>
    <row r="180" ht="22.5" customHeight="1" spans="1:12">
      <c r="A180" s="29"/>
      <c r="B180" s="32"/>
      <c r="C180" s="30">
        <v>2023</v>
      </c>
      <c r="D180" s="31">
        <f t="shared" si="79"/>
        <v>260</v>
      </c>
      <c r="E180" s="48">
        <v>0</v>
      </c>
      <c r="F180" s="48">
        <v>0</v>
      </c>
      <c r="G180" s="48">
        <v>0</v>
      </c>
      <c r="H180" s="48">
        <v>260</v>
      </c>
      <c r="I180" s="48">
        <v>0</v>
      </c>
      <c r="J180" s="60"/>
      <c r="K180" s="53"/>
      <c r="L180" s="54"/>
    </row>
    <row r="181" ht="22.5" customHeight="1" spans="1:12">
      <c r="A181" s="29"/>
      <c r="B181" s="33"/>
      <c r="C181" s="30">
        <v>2024</v>
      </c>
      <c r="D181" s="31">
        <f t="shared" si="79"/>
        <v>260</v>
      </c>
      <c r="E181" s="48">
        <v>0</v>
      </c>
      <c r="F181" s="48">
        <v>0</v>
      </c>
      <c r="G181" s="48">
        <v>0</v>
      </c>
      <c r="H181" s="48">
        <v>260</v>
      </c>
      <c r="I181" s="48">
        <v>0</v>
      </c>
      <c r="J181" s="60"/>
      <c r="K181" s="53"/>
      <c r="L181" s="54"/>
    </row>
    <row r="182" ht="22.5" customHeight="1" spans="1:12">
      <c r="A182" s="75" t="s">
        <v>23</v>
      </c>
      <c r="B182" s="76"/>
      <c r="C182" s="30"/>
      <c r="D182" s="31">
        <f t="shared" si="79"/>
        <v>748.0416</v>
      </c>
      <c r="E182" s="31">
        <f>SUM(E179:E181)</f>
        <v>0</v>
      </c>
      <c r="F182" s="31">
        <f t="shared" ref="F182:I182" si="82">SUM(F179:F181)</f>
        <v>0</v>
      </c>
      <c r="G182" s="31">
        <f t="shared" si="82"/>
        <v>0</v>
      </c>
      <c r="H182" s="31">
        <f t="shared" si="82"/>
        <v>748.0416</v>
      </c>
      <c r="I182" s="31">
        <f t="shared" si="82"/>
        <v>0</v>
      </c>
      <c r="J182" s="60" t="s">
        <v>114</v>
      </c>
      <c r="K182" s="53"/>
      <c r="L182" s="54"/>
    </row>
    <row r="183" ht="22.5" customHeight="1" spans="1:12">
      <c r="A183" s="29" t="s">
        <v>115</v>
      </c>
      <c r="B183" s="11" t="s">
        <v>68</v>
      </c>
      <c r="C183" s="30">
        <v>2022</v>
      </c>
      <c r="D183" s="31">
        <f t="shared" si="79"/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59"/>
      <c r="K183" s="60"/>
      <c r="L183" s="54"/>
    </row>
    <row r="184" ht="22.5" customHeight="1" spans="1:12">
      <c r="A184" s="29"/>
      <c r="B184" s="32"/>
      <c r="C184" s="30">
        <v>2023</v>
      </c>
      <c r="D184" s="31">
        <f t="shared" si="79"/>
        <v>15</v>
      </c>
      <c r="E184" s="48">
        <v>0</v>
      </c>
      <c r="F184" s="48">
        <v>0</v>
      </c>
      <c r="G184" s="48">
        <v>0</v>
      </c>
      <c r="H184" s="48">
        <v>15</v>
      </c>
      <c r="I184" s="48">
        <v>0</v>
      </c>
      <c r="J184" s="59"/>
      <c r="K184" s="60"/>
      <c r="L184" s="54"/>
    </row>
    <row r="185" ht="22.5" customHeight="1" spans="1:12">
      <c r="A185" s="29"/>
      <c r="B185" s="33"/>
      <c r="C185" s="30">
        <v>2024</v>
      </c>
      <c r="D185" s="31">
        <f t="shared" si="79"/>
        <v>15</v>
      </c>
      <c r="E185" s="48">
        <v>0</v>
      </c>
      <c r="F185" s="48">
        <v>0</v>
      </c>
      <c r="G185" s="48">
        <v>0</v>
      </c>
      <c r="H185" s="48">
        <v>15</v>
      </c>
      <c r="I185" s="48">
        <v>0</v>
      </c>
      <c r="J185" s="59"/>
      <c r="K185" s="60"/>
      <c r="L185" s="54"/>
    </row>
    <row r="186" ht="22.5" customHeight="1" spans="1:12">
      <c r="A186" s="75" t="s">
        <v>23</v>
      </c>
      <c r="B186" s="76"/>
      <c r="C186" s="30"/>
      <c r="D186" s="31">
        <f t="shared" si="79"/>
        <v>30</v>
      </c>
      <c r="E186" s="31">
        <f>SUM(E183:E185)</f>
        <v>0</v>
      </c>
      <c r="F186" s="31">
        <f t="shared" ref="F186:I186" si="83">SUM(F183:F185)</f>
        <v>0</v>
      </c>
      <c r="G186" s="31">
        <f t="shared" si="83"/>
        <v>0</v>
      </c>
      <c r="H186" s="31">
        <f t="shared" si="83"/>
        <v>30</v>
      </c>
      <c r="I186" s="31">
        <f t="shared" si="83"/>
        <v>0</v>
      </c>
      <c r="J186" s="60" t="s">
        <v>116</v>
      </c>
      <c r="K186" s="53"/>
      <c r="L186" s="54"/>
    </row>
    <row r="187" ht="22.5" customHeight="1" spans="1:12">
      <c r="A187" s="18" t="s">
        <v>117</v>
      </c>
      <c r="B187" s="34"/>
      <c r="C187" s="43">
        <v>2022</v>
      </c>
      <c r="D187" s="21">
        <f t="shared" si="79"/>
        <v>496.6</v>
      </c>
      <c r="E187" s="44">
        <f>E191</f>
        <v>0</v>
      </c>
      <c r="F187" s="44">
        <f t="shared" ref="F187:I187" si="84">F191</f>
        <v>0</v>
      </c>
      <c r="G187" s="44">
        <f t="shared" si="84"/>
        <v>0</v>
      </c>
      <c r="H187" s="44">
        <f t="shared" si="84"/>
        <v>496.6</v>
      </c>
      <c r="I187" s="44">
        <f t="shared" si="84"/>
        <v>0</v>
      </c>
      <c r="J187" s="60"/>
      <c r="K187" s="53"/>
      <c r="L187" s="54"/>
    </row>
    <row r="188" ht="22.5" customHeight="1" spans="1:12">
      <c r="A188" s="18"/>
      <c r="B188" s="34"/>
      <c r="C188" s="43">
        <v>2023</v>
      </c>
      <c r="D188" s="21">
        <f t="shared" ref="D188:D194" si="85">SUM(E188:I188)</f>
        <v>595</v>
      </c>
      <c r="E188" s="44">
        <f t="shared" ref="E188:I189" si="86">E192</f>
        <v>0</v>
      </c>
      <c r="F188" s="44">
        <f t="shared" si="86"/>
        <v>0</v>
      </c>
      <c r="G188" s="44">
        <f t="shared" si="86"/>
        <v>0</v>
      </c>
      <c r="H188" s="44">
        <f t="shared" si="86"/>
        <v>595</v>
      </c>
      <c r="I188" s="44">
        <f t="shared" si="86"/>
        <v>0</v>
      </c>
      <c r="J188" s="60"/>
      <c r="K188" s="53"/>
      <c r="L188" s="54"/>
    </row>
    <row r="189" ht="22.5" customHeight="1" spans="1:12">
      <c r="A189" s="18"/>
      <c r="B189" s="34"/>
      <c r="C189" s="43">
        <v>2024</v>
      </c>
      <c r="D189" s="21">
        <f t="shared" si="85"/>
        <v>595</v>
      </c>
      <c r="E189" s="44">
        <f t="shared" si="86"/>
        <v>0</v>
      </c>
      <c r="F189" s="44">
        <f t="shared" si="86"/>
        <v>0</v>
      </c>
      <c r="G189" s="44">
        <f t="shared" si="86"/>
        <v>0</v>
      </c>
      <c r="H189" s="44">
        <f t="shared" si="86"/>
        <v>595</v>
      </c>
      <c r="I189" s="44">
        <f t="shared" si="86"/>
        <v>0</v>
      </c>
      <c r="J189" s="60"/>
      <c r="K189" s="53"/>
      <c r="L189" s="54"/>
    </row>
    <row r="190" ht="22.5" customHeight="1" spans="1:12">
      <c r="A190" s="75" t="s">
        <v>23</v>
      </c>
      <c r="B190" s="76"/>
      <c r="C190" s="43"/>
      <c r="D190" s="21">
        <f t="shared" si="85"/>
        <v>1686.6</v>
      </c>
      <c r="E190" s="21">
        <f>SUM(E187:E189)</f>
        <v>0</v>
      </c>
      <c r="F190" s="21">
        <f t="shared" ref="F190:I190" si="87">SUM(F187:F189)</f>
        <v>0</v>
      </c>
      <c r="G190" s="21">
        <f t="shared" si="87"/>
        <v>0</v>
      </c>
      <c r="H190" s="21">
        <f t="shared" si="87"/>
        <v>1686.6</v>
      </c>
      <c r="I190" s="21">
        <f t="shared" si="87"/>
        <v>0</v>
      </c>
      <c r="J190" s="60"/>
      <c r="K190" s="53"/>
      <c r="L190" s="54"/>
    </row>
    <row r="191" ht="22.5" customHeight="1" spans="1:12">
      <c r="A191" s="29" t="s">
        <v>118</v>
      </c>
      <c r="B191" s="11" t="s">
        <v>68</v>
      </c>
      <c r="C191" s="30">
        <v>2022</v>
      </c>
      <c r="D191" s="31">
        <f t="shared" si="85"/>
        <v>496.6</v>
      </c>
      <c r="E191" s="48">
        <v>0</v>
      </c>
      <c r="F191" s="48">
        <v>0</v>
      </c>
      <c r="G191" s="48">
        <v>0</v>
      </c>
      <c r="H191" s="48">
        <v>496.6</v>
      </c>
      <c r="I191" s="48">
        <v>0</v>
      </c>
      <c r="J191" s="60"/>
      <c r="K191" s="53"/>
      <c r="L191" s="54"/>
    </row>
    <row r="192" ht="22.5" customHeight="1" spans="1:12">
      <c r="A192" s="29"/>
      <c r="B192" s="32"/>
      <c r="C192" s="30">
        <v>2023</v>
      </c>
      <c r="D192" s="31">
        <f t="shared" si="85"/>
        <v>595</v>
      </c>
      <c r="E192" s="48">
        <v>0</v>
      </c>
      <c r="F192" s="48">
        <v>0</v>
      </c>
      <c r="G192" s="48">
        <v>0</v>
      </c>
      <c r="H192" s="48">
        <v>595</v>
      </c>
      <c r="I192" s="48">
        <v>0</v>
      </c>
      <c r="J192" s="60"/>
      <c r="K192" s="53"/>
      <c r="L192" s="54"/>
    </row>
    <row r="193" ht="22.5" customHeight="1" spans="1:12">
      <c r="A193" s="29"/>
      <c r="B193" s="33"/>
      <c r="C193" s="30">
        <v>2024</v>
      </c>
      <c r="D193" s="31">
        <f t="shared" si="85"/>
        <v>595</v>
      </c>
      <c r="E193" s="48">
        <v>0</v>
      </c>
      <c r="F193" s="48">
        <v>0</v>
      </c>
      <c r="G193" s="48">
        <v>0</v>
      </c>
      <c r="H193" s="48">
        <v>595</v>
      </c>
      <c r="I193" s="48">
        <v>0</v>
      </c>
      <c r="J193" s="60"/>
      <c r="K193" s="53"/>
      <c r="L193" s="54"/>
    </row>
    <row r="194" ht="22.5" customHeight="1" spans="1:12">
      <c r="A194" s="75" t="s">
        <v>23</v>
      </c>
      <c r="B194" s="76"/>
      <c r="C194" s="30"/>
      <c r="D194" s="31">
        <f t="shared" si="85"/>
        <v>1686.6</v>
      </c>
      <c r="E194" s="31">
        <f>SUM(E191:E193)</f>
        <v>0</v>
      </c>
      <c r="F194" s="31">
        <f t="shared" ref="F194:I194" si="88">SUM(F191:F193)</f>
        <v>0</v>
      </c>
      <c r="G194" s="31">
        <f t="shared" si="88"/>
        <v>0</v>
      </c>
      <c r="H194" s="31">
        <f t="shared" si="88"/>
        <v>1686.6</v>
      </c>
      <c r="I194" s="31">
        <f t="shared" si="88"/>
        <v>0</v>
      </c>
      <c r="J194" s="60" t="s">
        <v>119</v>
      </c>
      <c r="K194" s="53"/>
      <c r="L194" s="54"/>
    </row>
  </sheetData>
  <mergeCells count="336">
    <mergeCell ref="A1:I1"/>
    <mergeCell ref="A2:I2"/>
    <mergeCell ref="A3:I3"/>
    <mergeCell ref="A4:I4"/>
    <mergeCell ref="A5:I5"/>
    <mergeCell ref="A6:I6"/>
    <mergeCell ref="A7:I7"/>
    <mergeCell ref="J7:K7"/>
    <mergeCell ref="A8:I8"/>
    <mergeCell ref="A9:I9"/>
    <mergeCell ref="A10:I10"/>
    <mergeCell ref="J11:K11"/>
    <mergeCell ref="D12:I12"/>
    <mergeCell ref="J12:K12"/>
    <mergeCell ref="E13:I13"/>
    <mergeCell ref="J13:K13"/>
    <mergeCell ref="J14:K14"/>
    <mergeCell ref="J15:K15"/>
    <mergeCell ref="J16:K16"/>
    <mergeCell ref="J17:K17"/>
    <mergeCell ref="J18:K18"/>
    <mergeCell ref="A19:B19"/>
    <mergeCell ref="J19:K19"/>
    <mergeCell ref="A20:I20"/>
    <mergeCell ref="J20:K20"/>
    <mergeCell ref="J21:K21"/>
    <mergeCell ref="J22:K22"/>
    <mergeCell ref="J23:K23"/>
    <mergeCell ref="A24:B24"/>
    <mergeCell ref="J24:K24"/>
    <mergeCell ref="J25:K25"/>
    <mergeCell ref="J26:K26"/>
    <mergeCell ref="J27:K27"/>
    <mergeCell ref="A28:B28"/>
    <mergeCell ref="J28:K28"/>
    <mergeCell ref="A29:B29"/>
    <mergeCell ref="J29:K29"/>
    <mergeCell ref="A30:B30"/>
    <mergeCell ref="J30:K30"/>
    <mergeCell ref="J31:K31"/>
    <mergeCell ref="J32:K32"/>
    <mergeCell ref="J33:K33"/>
    <mergeCell ref="A34:B34"/>
    <mergeCell ref="J34:K34"/>
    <mergeCell ref="J35:K35"/>
    <mergeCell ref="J36:K36"/>
    <mergeCell ref="J37:K37"/>
    <mergeCell ref="A38:B38"/>
    <mergeCell ref="J38:K38"/>
    <mergeCell ref="A39:B39"/>
    <mergeCell ref="J39:K39"/>
    <mergeCell ref="A40:B40"/>
    <mergeCell ref="A41:B41"/>
    <mergeCell ref="A42:B42"/>
    <mergeCell ref="A43:B43"/>
    <mergeCell ref="J43:K43"/>
    <mergeCell ref="J44:K44"/>
    <mergeCell ref="J45:K45"/>
    <mergeCell ref="J46:K46"/>
    <mergeCell ref="A47:B47"/>
    <mergeCell ref="J47:K47"/>
    <mergeCell ref="J48:K48"/>
    <mergeCell ref="J49:K49"/>
    <mergeCell ref="J50:K50"/>
    <mergeCell ref="A51:B51"/>
    <mergeCell ref="J51:K51"/>
    <mergeCell ref="J52:K52"/>
    <mergeCell ref="J53:K53"/>
    <mergeCell ref="J54:K54"/>
    <mergeCell ref="A55:B55"/>
    <mergeCell ref="J55:K55"/>
    <mergeCell ref="J56:K56"/>
    <mergeCell ref="J57:K57"/>
    <mergeCell ref="J58:K58"/>
    <mergeCell ref="A59:B59"/>
    <mergeCell ref="J59:K59"/>
    <mergeCell ref="J60:K60"/>
    <mergeCell ref="J61:K61"/>
    <mergeCell ref="J62:K62"/>
    <mergeCell ref="A63:B63"/>
    <mergeCell ref="J63:K63"/>
    <mergeCell ref="J64:K64"/>
    <mergeCell ref="J65:K65"/>
    <mergeCell ref="J66:K66"/>
    <mergeCell ref="A67:B67"/>
    <mergeCell ref="J67:K67"/>
    <mergeCell ref="J68:K68"/>
    <mergeCell ref="J69:K69"/>
    <mergeCell ref="J70:K70"/>
    <mergeCell ref="A71:B71"/>
    <mergeCell ref="J71:K71"/>
    <mergeCell ref="J72:K72"/>
    <mergeCell ref="J73:K73"/>
    <mergeCell ref="J74:K74"/>
    <mergeCell ref="A75:B75"/>
    <mergeCell ref="J75:K75"/>
    <mergeCell ref="J76:K76"/>
    <mergeCell ref="J77:K77"/>
    <mergeCell ref="J78:K78"/>
    <mergeCell ref="A79:B79"/>
    <mergeCell ref="J79:K79"/>
    <mergeCell ref="J80:K80"/>
    <mergeCell ref="J81:K81"/>
    <mergeCell ref="J82:K82"/>
    <mergeCell ref="A83:B83"/>
    <mergeCell ref="J83:K83"/>
    <mergeCell ref="A84:B84"/>
    <mergeCell ref="J84:K84"/>
    <mergeCell ref="J85:K85"/>
    <mergeCell ref="J86:K86"/>
    <mergeCell ref="A87:B87"/>
    <mergeCell ref="J87:K87"/>
    <mergeCell ref="A88:I88"/>
    <mergeCell ref="J88:K88"/>
    <mergeCell ref="J89:K89"/>
    <mergeCell ref="J90:K90"/>
    <mergeCell ref="J91:K91"/>
    <mergeCell ref="A92:B92"/>
    <mergeCell ref="J92:K92"/>
    <mergeCell ref="J93:K93"/>
    <mergeCell ref="J94:K94"/>
    <mergeCell ref="J95:K95"/>
    <mergeCell ref="A96:B96"/>
    <mergeCell ref="J96:K96"/>
    <mergeCell ref="J97:K97"/>
    <mergeCell ref="J98:K98"/>
    <mergeCell ref="J99:K99"/>
    <mergeCell ref="A100:B100"/>
    <mergeCell ref="J100:K100"/>
    <mergeCell ref="J101:K101"/>
    <mergeCell ref="J102:K102"/>
    <mergeCell ref="J103:K103"/>
    <mergeCell ref="A104:B104"/>
    <mergeCell ref="J104:K104"/>
    <mergeCell ref="J105:K105"/>
    <mergeCell ref="J106:K106"/>
    <mergeCell ref="J107:K107"/>
    <mergeCell ref="A108:B108"/>
    <mergeCell ref="J108:K108"/>
    <mergeCell ref="J109:K109"/>
    <mergeCell ref="J110:K110"/>
    <mergeCell ref="J111:K111"/>
    <mergeCell ref="A112:B112"/>
    <mergeCell ref="J112:K112"/>
    <mergeCell ref="J113:K113"/>
    <mergeCell ref="J114:K114"/>
    <mergeCell ref="J115:K115"/>
    <mergeCell ref="A116:B116"/>
    <mergeCell ref="J116:K116"/>
    <mergeCell ref="A117:B117"/>
    <mergeCell ref="J117:K117"/>
    <mergeCell ref="A118:B118"/>
    <mergeCell ref="J118:K118"/>
    <mergeCell ref="J119:K119"/>
    <mergeCell ref="J120:K120"/>
    <mergeCell ref="J121:K121"/>
    <mergeCell ref="A122:B122"/>
    <mergeCell ref="J122:K122"/>
    <mergeCell ref="J123:K123"/>
    <mergeCell ref="J124:K124"/>
    <mergeCell ref="J125:K125"/>
    <mergeCell ref="A126:B126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A135:B135"/>
    <mergeCell ref="J135:K135"/>
    <mergeCell ref="A136:B136"/>
    <mergeCell ref="J136:K136"/>
    <mergeCell ref="J137:K137"/>
    <mergeCell ref="J138:K138"/>
    <mergeCell ref="J139:K139"/>
    <mergeCell ref="A140:B140"/>
    <mergeCell ref="J140:K140"/>
    <mergeCell ref="J141:K141"/>
    <mergeCell ref="J142:K142"/>
    <mergeCell ref="J143:K143"/>
    <mergeCell ref="A144:B144"/>
    <mergeCell ref="J144:K144"/>
    <mergeCell ref="J145:K145"/>
    <mergeCell ref="J146:K146"/>
    <mergeCell ref="J147:K147"/>
    <mergeCell ref="A148:B148"/>
    <mergeCell ref="J148:K148"/>
    <mergeCell ref="J149:K149"/>
    <mergeCell ref="J150:K150"/>
    <mergeCell ref="J151:K151"/>
    <mergeCell ref="A152:B152"/>
    <mergeCell ref="J152:K152"/>
    <mergeCell ref="J153:K153"/>
    <mergeCell ref="J154:K154"/>
    <mergeCell ref="J155:K155"/>
    <mergeCell ref="A156:B156"/>
    <mergeCell ref="J156:K156"/>
    <mergeCell ref="J157:K157"/>
    <mergeCell ref="J158:K158"/>
    <mergeCell ref="J159:K159"/>
    <mergeCell ref="A160:B160"/>
    <mergeCell ref="J160:K160"/>
    <mergeCell ref="J161:K161"/>
    <mergeCell ref="J162:K162"/>
    <mergeCell ref="J163:K163"/>
    <mergeCell ref="A164:B164"/>
    <mergeCell ref="J164:K164"/>
    <mergeCell ref="A165:B165"/>
    <mergeCell ref="J165:K165"/>
    <mergeCell ref="A166:B166"/>
    <mergeCell ref="J166:K166"/>
    <mergeCell ref="J167:K167"/>
    <mergeCell ref="J168:K168"/>
    <mergeCell ref="J169:K169"/>
    <mergeCell ref="A170:B170"/>
    <mergeCell ref="J170:K170"/>
    <mergeCell ref="A171:B171"/>
    <mergeCell ref="J171:K171"/>
    <mergeCell ref="A172:B172"/>
    <mergeCell ref="J172:K172"/>
    <mergeCell ref="A173:B173"/>
    <mergeCell ref="A174:B174"/>
    <mergeCell ref="J175:K175"/>
    <mergeCell ref="J176:K176"/>
    <mergeCell ref="J177:K177"/>
    <mergeCell ref="A178:B178"/>
    <mergeCell ref="J178:K178"/>
    <mergeCell ref="J179:K179"/>
    <mergeCell ref="J180:K180"/>
    <mergeCell ref="J181:K181"/>
    <mergeCell ref="A182:B182"/>
    <mergeCell ref="J182:K182"/>
    <mergeCell ref="J183:K183"/>
    <mergeCell ref="J184:K184"/>
    <mergeCell ref="J185:K185"/>
    <mergeCell ref="A186:B186"/>
    <mergeCell ref="J186:K186"/>
    <mergeCell ref="J187:K187"/>
    <mergeCell ref="J188:K188"/>
    <mergeCell ref="J189:K189"/>
    <mergeCell ref="A190:B190"/>
    <mergeCell ref="J190:K190"/>
    <mergeCell ref="J191:K191"/>
    <mergeCell ref="J192:K192"/>
    <mergeCell ref="J193:K193"/>
    <mergeCell ref="A194:B194"/>
    <mergeCell ref="J194:K194"/>
    <mergeCell ref="A12:A14"/>
    <mergeCell ref="A16:A18"/>
    <mergeCell ref="A21:A23"/>
    <mergeCell ref="A25:A27"/>
    <mergeCell ref="A31:A33"/>
    <mergeCell ref="A35:A37"/>
    <mergeCell ref="A44:A46"/>
    <mergeCell ref="A48:A50"/>
    <mergeCell ref="A52:A54"/>
    <mergeCell ref="A56:A58"/>
    <mergeCell ref="A60:A62"/>
    <mergeCell ref="A64:A66"/>
    <mergeCell ref="A68:A70"/>
    <mergeCell ref="A72:A74"/>
    <mergeCell ref="A76:A78"/>
    <mergeCell ref="A80:A82"/>
    <mergeCell ref="A89:A91"/>
    <mergeCell ref="A93:A95"/>
    <mergeCell ref="A97:A99"/>
    <mergeCell ref="A101:A103"/>
    <mergeCell ref="A105:A107"/>
    <mergeCell ref="A109:A111"/>
    <mergeCell ref="A113:A115"/>
    <mergeCell ref="A119:A121"/>
    <mergeCell ref="A123:A125"/>
    <mergeCell ref="A127:A129"/>
    <mergeCell ref="A131:A133"/>
    <mergeCell ref="A137:A139"/>
    <mergeCell ref="A141:A143"/>
    <mergeCell ref="A145:A147"/>
    <mergeCell ref="A149:A151"/>
    <mergeCell ref="A153:A155"/>
    <mergeCell ref="A157:A159"/>
    <mergeCell ref="A161:A163"/>
    <mergeCell ref="A167:A169"/>
    <mergeCell ref="A175:A177"/>
    <mergeCell ref="A179:A181"/>
    <mergeCell ref="A183:A185"/>
    <mergeCell ref="A187:A189"/>
    <mergeCell ref="A191:A193"/>
    <mergeCell ref="B12:B14"/>
    <mergeCell ref="B16:B18"/>
    <mergeCell ref="B21:B23"/>
    <mergeCell ref="B25:B27"/>
    <mergeCell ref="B31:B33"/>
    <mergeCell ref="B35:B37"/>
    <mergeCell ref="B44:B46"/>
    <mergeCell ref="B48:B50"/>
    <mergeCell ref="B52:B54"/>
    <mergeCell ref="B56:B58"/>
    <mergeCell ref="B60:B62"/>
    <mergeCell ref="B64:B66"/>
    <mergeCell ref="B68:B70"/>
    <mergeCell ref="B72:B74"/>
    <mergeCell ref="B76:B78"/>
    <mergeCell ref="B80:B82"/>
    <mergeCell ref="B89:B91"/>
    <mergeCell ref="B93:B95"/>
    <mergeCell ref="B97:B99"/>
    <mergeCell ref="B101:B103"/>
    <mergeCell ref="B105:B107"/>
    <mergeCell ref="B109:B111"/>
    <mergeCell ref="B113:B115"/>
    <mergeCell ref="B119:B121"/>
    <mergeCell ref="B123:B125"/>
    <mergeCell ref="B127:B129"/>
    <mergeCell ref="B131:B133"/>
    <mergeCell ref="B137:B139"/>
    <mergeCell ref="B141:B143"/>
    <mergeCell ref="B145:B147"/>
    <mergeCell ref="B149:B151"/>
    <mergeCell ref="B153:B155"/>
    <mergeCell ref="B157:B159"/>
    <mergeCell ref="B161:B163"/>
    <mergeCell ref="B167:B169"/>
    <mergeCell ref="B175:B177"/>
    <mergeCell ref="B179:B181"/>
    <mergeCell ref="B183:B185"/>
    <mergeCell ref="B187:B189"/>
    <mergeCell ref="B191:B193"/>
    <mergeCell ref="C12:C14"/>
    <mergeCell ref="L1:L6"/>
    <mergeCell ref="L8:L10"/>
    <mergeCell ref="A85:B86"/>
    <mergeCell ref="J1:K6"/>
    <mergeCell ref="J8:K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 год 3</vt:lpstr>
      <vt:lpstr>2023-25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Надежда</cp:lastModifiedBy>
  <dcterms:created xsi:type="dcterms:W3CDTF">2006-09-28T05:33:00Z</dcterms:created>
  <dcterms:modified xsi:type="dcterms:W3CDTF">2024-03-01T20:29:49Z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67E2120FF2E04AF592D439954DE44806_12</vt:lpwstr>
  </property>
  <property fmtid="{D5CDD505-2E9C-101B-9397-08002B2CF9AE}" pid="3" name="KSOProductBuildVer">
    <vt:lpwstr>1049-12.2.0.13489</vt:lpwstr>
  </property>
</Properties>
</file>